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MS (NSW)\9. Performance Eval\9.1 Monitor &amp; Measure\9.1.2 Compliance Eval\9.1.2.5 Data Upload\Kemps Creek ARRT\"/>
    </mc:Choice>
  </mc:AlternateContent>
  <xr:revisionPtr revIDLastSave="0" documentId="13_ncr:1_{B9D98734-C563-4231-8F71-E760177BE990}" xr6:coauthVersionLast="47" xr6:coauthVersionMax="47" xr10:uidLastSave="{00000000-0000-0000-0000-000000000000}"/>
  <bookViews>
    <workbookView xWindow="33165" yWindow="1425" windowWidth="21600" windowHeight="11295" xr2:uid="{E0C04F0D-8E51-443F-91AC-065957216D50}"/>
  </bookViews>
  <sheets>
    <sheet name="Data" sheetId="1" r:id="rId1"/>
  </sheets>
  <definedNames>
    <definedName name="_xlnm.Print_Area" localSheetId="0">Data!$A$1:$Y$55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" l="1"/>
  <c r="X17" i="1"/>
  <c r="Y15" i="1"/>
  <c r="X15" i="1"/>
  <c r="W15" i="1"/>
  <c r="X14" i="1"/>
  <c r="K25" i="1"/>
  <c r="L25" i="1"/>
  <c r="M25" i="1"/>
  <c r="K26" i="1"/>
  <c r="L26" i="1"/>
  <c r="M26" i="1"/>
  <c r="K27" i="1"/>
  <c r="L27" i="1"/>
  <c r="M27" i="1"/>
  <c r="K28" i="1"/>
  <c r="L28" i="1"/>
  <c r="M28" i="1"/>
  <c r="K36" i="1"/>
  <c r="L36" i="1"/>
  <c r="M36" i="1"/>
  <c r="K37" i="1"/>
  <c r="L37" i="1"/>
  <c r="M37" i="1"/>
  <c r="K38" i="1"/>
  <c r="L38" i="1"/>
  <c r="M38" i="1"/>
  <c r="K39" i="1"/>
  <c r="L39" i="1"/>
  <c r="M39" i="1"/>
  <c r="K47" i="1"/>
  <c r="L47" i="1"/>
  <c r="M47" i="1"/>
  <c r="K48" i="1"/>
  <c r="L48" i="1"/>
  <c r="M48" i="1"/>
  <c r="K49" i="1"/>
  <c r="L49" i="1"/>
  <c r="M49" i="1"/>
  <c r="K50" i="1"/>
  <c r="L50" i="1"/>
  <c r="M50" i="1"/>
  <c r="M46" i="1"/>
  <c r="L46" i="1"/>
  <c r="K46" i="1"/>
  <c r="M35" i="1"/>
  <c r="L35" i="1"/>
  <c r="K35" i="1"/>
  <c r="M24" i="1"/>
  <c r="L24" i="1"/>
  <c r="K24" i="1"/>
  <c r="W12" i="1"/>
  <c r="X12" i="1"/>
  <c r="Y12" i="1"/>
  <c r="W13" i="1"/>
  <c r="X13" i="1"/>
  <c r="Y13" i="1"/>
  <c r="W14" i="1"/>
  <c r="Y14" i="1"/>
  <c r="W16" i="1"/>
  <c r="X16" i="1"/>
  <c r="Y16" i="1"/>
  <c r="Y17" i="1"/>
  <c r="Y11" i="1"/>
  <c r="W11" i="1"/>
</calcChain>
</file>

<file path=xl/sharedStrings.xml><?xml version="1.0" encoding="utf-8"?>
<sst xmlns="http://schemas.openxmlformats.org/spreadsheetml/2006/main" count="171" uniqueCount="48">
  <si>
    <t>Site:</t>
  </si>
  <si>
    <t>EPL No:</t>
  </si>
  <si>
    <t>Link to NSW EPA Register:</t>
  </si>
  <si>
    <t>-</t>
  </si>
  <si>
    <t>pH</t>
  </si>
  <si>
    <t>Monitoring Frequency:</t>
  </si>
  <si>
    <t>Published Date</t>
  </si>
  <si>
    <t>Report Date</t>
  </si>
  <si>
    <t>Sample Date</t>
  </si>
  <si>
    <t>Pollutant</t>
  </si>
  <si>
    <t>Unit of measure</t>
  </si>
  <si>
    <t>EPL Limit</t>
  </si>
  <si>
    <t>Lowest sample value*</t>
  </si>
  <si>
    <t>Mean of sample*</t>
  </si>
  <si>
    <t>Highest sample value*</t>
  </si>
  <si>
    <t>milligrams per litre</t>
  </si>
  <si>
    <t>Oil and Grease</t>
  </si>
  <si>
    <t>Total suspended solids</t>
  </si>
  <si>
    <t>Sample 1</t>
  </si>
  <si>
    <t>Entity Name:</t>
  </si>
  <si>
    <t>No. of samples required per reporting period*</t>
  </si>
  <si>
    <t>No. of samples collected and analysed to date*</t>
  </si>
  <si>
    <t>Exceedance
(Yes / No)</t>
  </si>
  <si>
    <t>Click here</t>
  </si>
  <si>
    <t>Cleanaway Pty Ltd</t>
  </si>
  <si>
    <t xml:space="preserve"> Elizabeth Drive, Kemps Creek NSW 2178</t>
  </si>
  <si>
    <t>Discharge &amp; Monitoring Point 1</t>
  </si>
  <si>
    <t>Stormwater, Stormwater discharge from clean pond to existing sedimentation dam on NW area of the SITA Elizabeth Drive Landfill as shown in map titled "Suez - Kemps Creek SAWT - EPL 12889 - Monitoring Locations Map Reference Number (N0-001), last amended 16/06/2017."</t>
  </si>
  <si>
    <t>Ammonia</t>
  </si>
  <si>
    <t xml:space="preserve">Biochemical oxygen demand </t>
  </si>
  <si>
    <t>Conductivity</t>
  </si>
  <si>
    <t>Total organic carbon</t>
  </si>
  <si>
    <t>Monitoring Point 2</t>
  </si>
  <si>
    <t>Leachate Monitoring, Upper Leachate Dam (also known as Leachate Pond A) as shown in map titled "Suez - Kemps Creek SAWT - EPL 12889 - Monitoring Locations Map Reference Number (N0-001), last amended 16/06/2017."</t>
  </si>
  <si>
    <t>Monitoring Point 3</t>
  </si>
  <si>
    <t>Chemical oxygen demand</t>
  </si>
  <si>
    <t>Monitoring Point 6</t>
  </si>
  <si>
    <t>Leachate Monitoring, Final Product Leachate Dam as shown in map titled "Suez - Kemps Creek SAWT - EPL 12889 - Monitoring Locations Map Reference Number (N0-001), last amended 16/06/2017."</t>
  </si>
  <si>
    <t>6.5 - 8.5</t>
  </si>
  <si>
    <t>Leachate Monitoring, Lower Leachate Dam (also known as Leachate Pond B) as shown in map titled "Suez - Kemps CreekSAWT - EPL 12889 - Monitoring Locations Map Reference Number(N0-001), last amended 16/06/2017."</t>
  </si>
  <si>
    <t>Annually</t>
  </si>
  <si>
    <t>N/A</t>
  </si>
  <si>
    <t>NO</t>
  </si>
  <si>
    <t>microsiemens per centimetre</t>
  </si>
  <si>
    <t>Sample 2</t>
  </si>
  <si>
    <t>Sample 3</t>
  </si>
  <si>
    <t>Sample 4</t>
  </si>
  <si>
    <t>Sample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</si>
</sst>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9CD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1" applyFont="1" applyBorder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0</xdr:row>
      <xdr:rowOff>192844</xdr:rowOff>
    </xdr:from>
    <xdr:to>
      <xdr:col>3</xdr:col>
      <xdr:colOff>1160128</xdr:colOff>
      <xdr:row>5</xdr:row>
      <xdr:rowOff>336549</xdr:rowOff>
    </xdr:to>
    <xdr:pic>
      <xdr:nvPicPr>
        <xdr:cNvPr id="2" name="Picture 1" descr="Partnering with Cleanaway">
          <a:extLst>
            <a:ext uri="{FF2B5EF4-FFF2-40B4-BE49-F238E27FC236}">
              <a16:creationId xmlns:a16="http://schemas.microsoft.com/office/drawing/2014/main" id="{297A4EA5-B663-4F46-A454-AD8B0744E9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80" t="11459" r="9895" b="18750"/>
        <a:stretch/>
      </xdr:blipFill>
      <xdr:spPr bwMode="auto">
        <a:xfrm>
          <a:off x="330199" y="192844"/>
          <a:ext cx="4258929" cy="204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4A39-ED9E-46C5-BBD5-9C7574BD4990}">
  <sheetPr>
    <pageSetUpPr fitToPage="1"/>
  </sheetPr>
  <dimension ref="A1:Y54"/>
  <sheetViews>
    <sheetView showGridLines="0" tabSelected="1" view="pageBreakPreview" topLeftCell="A25" zoomScale="55" zoomScaleNormal="70" zoomScaleSheetLayoutView="55" zoomScalePageLayoutView="55" workbookViewId="0">
      <selection activeCell="O39" sqref="O39"/>
    </sheetView>
  </sheetViews>
  <sheetFormatPr defaultRowHeight="15" x14ac:dyDescent="0.25"/>
  <cols>
    <col min="1" max="1" width="6.85546875" customWidth="1"/>
    <col min="2" max="4" width="22.42578125" customWidth="1"/>
    <col min="5" max="5" width="23.5703125" customWidth="1"/>
    <col min="6" max="6" width="23.7109375" customWidth="1"/>
    <col min="7" max="21" width="18" customWidth="1"/>
    <col min="22" max="22" width="22.28515625" customWidth="1"/>
    <col min="23" max="23" width="17.7109375" customWidth="1"/>
    <col min="24" max="24" width="18.42578125" customWidth="1"/>
    <col min="25" max="25" width="15.42578125" customWidth="1"/>
  </cols>
  <sheetData>
    <row r="1" spans="1:25" ht="18.7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ht="32.25" customHeight="1" x14ac:dyDescent="0.3">
      <c r="A2" s="2"/>
      <c r="B2" s="2"/>
      <c r="C2" s="2"/>
      <c r="D2" s="3"/>
      <c r="E2" s="42" t="s">
        <v>1</v>
      </c>
      <c r="F2" s="42"/>
      <c r="G2" s="33">
        <v>12889</v>
      </c>
      <c r="H2" s="34"/>
      <c r="I2" s="34"/>
      <c r="J2" s="35"/>
      <c r="K2" s="14"/>
      <c r="L2" s="14"/>
      <c r="M2" s="14"/>
      <c r="N2" s="14"/>
      <c r="O2" s="8"/>
      <c r="P2" s="8"/>
    </row>
    <row r="3" spans="1:25" ht="32.25" customHeight="1" x14ac:dyDescent="0.3">
      <c r="A3" s="2"/>
      <c r="B3" s="2"/>
      <c r="C3" s="2"/>
      <c r="D3" s="3"/>
      <c r="E3" s="42" t="s">
        <v>19</v>
      </c>
      <c r="F3" s="42"/>
      <c r="G3" s="33" t="s">
        <v>24</v>
      </c>
      <c r="H3" s="34"/>
      <c r="I3" s="34"/>
      <c r="J3" s="35"/>
      <c r="K3" s="14"/>
      <c r="L3" s="14"/>
      <c r="M3" s="14"/>
      <c r="N3" s="14"/>
      <c r="O3" s="8"/>
      <c r="P3" s="8"/>
    </row>
    <row r="4" spans="1:25" ht="32.25" customHeight="1" x14ac:dyDescent="0.3">
      <c r="A4" s="2"/>
      <c r="B4" s="2"/>
      <c r="C4" s="2"/>
      <c r="D4" s="3"/>
      <c r="E4" s="42" t="s">
        <v>0</v>
      </c>
      <c r="F4" s="42"/>
      <c r="G4" s="36" t="s">
        <v>25</v>
      </c>
      <c r="H4" s="37"/>
      <c r="I4" s="37"/>
      <c r="J4" s="38"/>
      <c r="K4" s="15"/>
      <c r="L4" s="15"/>
      <c r="M4" s="15"/>
      <c r="N4" s="15"/>
      <c r="O4" s="9"/>
      <c r="P4" s="9"/>
    </row>
    <row r="5" spans="1:25" ht="32.25" customHeight="1" x14ac:dyDescent="0.3">
      <c r="A5" s="2"/>
      <c r="B5" s="2"/>
      <c r="C5" s="2"/>
      <c r="D5" s="3"/>
      <c r="E5" s="42" t="s">
        <v>5</v>
      </c>
      <c r="F5" s="42"/>
      <c r="G5" s="33" t="s">
        <v>40</v>
      </c>
      <c r="H5" s="34"/>
      <c r="I5" s="34"/>
      <c r="J5" s="35"/>
      <c r="K5" s="14"/>
      <c r="L5" s="14"/>
      <c r="M5" s="14"/>
      <c r="N5" s="14"/>
      <c r="O5" s="8"/>
      <c r="P5" s="8"/>
    </row>
    <row r="6" spans="1:25" ht="32.25" customHeight="1" x14ac:dyDescent="0.3">
      <c r="A6" s="2"/>
      <c r="B6" s="3"/>
      <c r="C6" s="3"/>
      <c r="D6" s="3"/>
      <c r="E6" s="43" t="s">
        <v>2</v>
      </c>
      <c r="F6" s="43"/>
      <c r="G6" s="39" t="s">
        <v>23</v>
      </c>
      <c r="H6" s="40"/>
      <c r="I6" s="40"/>
      <c r="J6" s="41"/>
      <c r="K6" s="16"/>
      <c r="L6" s="16"/>
      <c r="M6" s="16"/>
      <c r="N6" s="16"/>
      <c r="O6" s="10"/>
      <c r="P6" s="10"/>
    </row>
    <row r="7" spans="1:25" ht="18.75" x14ac:dyDescent="0.3">
      <c r="A7" s="2"/>
      <c r="B7" s="4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5" ht="24.75" customHeight="1" x14ac:dyDescent="0.25">
      <c r="A8" s="1"/>
      <c r="B8" s="5" t="s">
        <v>26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25" ht="40.5" customHeight="1" x14ac:dyDescent="0.25">
      <c r="B9" s="31" t="s">
        <v>27</v>
      </c>
      <c r="C9" s="31"/>
      <c r="D9" s="31"/>
      <c r="E9" s="31"/>
      <c r="F9" s="31"/>
      <c r="G9" s="31"/>
      <c r="H9" s="31"/>
      <c r="I9" s="31"/>
      <c r="J9" s="31"/>
    </row>
    <row r="10" spans="1:25" ht="87.75" customHeight="1" x14ac:dyDescent="0.25">
      <c r="B10" s="19" t="s">
        <v>9</v>
      </c>
      <c r="C10" s="19" t="s">
        <v>10</v>
      </c>
      <c r="D10" s="19" t="s">
        <v>11</v>
      </c>
      <c r="E10" s="19" t="s">
        <v>20</v>
      </c>
      <c r="F10" s="19" t="s">
        <v>21</v>
      </c>
      <c r="G10" s="27" t="s">
        <v>18</v>
      </c>
      <c r="H10" s="27"/>
      <c r="I10" s="27"/>
      <c r="J10" s="27" t="s">
        <v>44</v>
      </c>
      <c r="K10" s="27"/>
      <c r="L10" s="27"/>
      <c r="M10" s="27" t="s">
        <v>45</v>
      </c>
      <c r="N10" s="27"/>
      <c r="O10" s="27"/>
      <c r="P10" s="27" t="s">
        <v>46</v>
      </c>
      <c r="Q10" s="27"/>
      <c r="R10" s="27"/>
      <c r="S10" s="27" t="s">
        <v>47</v>
      </c>
      <c r="T10" s="27"/>
      <c r="U10" s="27"/>
      <c r="V10" s="19" t="s">
        <v>22</v>
      </c>
      <c r="W10" s="19" t="s">
        <v>12</v>
      </c>
      <c r="X10" s="19" t="s">
        <v>13</v>
      </c>
      <c r="Y10" s="19" t="s">
        <v>14</v>
      </c>
    </row>
    <row r="11" spans="1:25" s="20" customFormat="1" ht="23.25" customHeight="1" x14ac:dyDescent="0.25">
      <c r="B11" s="6" t="s">
        <v>28</v>
      </c>
      <c r="C11" s="6" t="s">
        <v>15</v>
      </c>
      <c r="D11" s="6">
        <v>0.9</v>
      </c>
      <c r="E11" s="6">
        <v>1</v>
      </c>
      <c r="F11" s="6">
        <v>1</v>
      </c>
      <c r="G11" s="24">
        <v>0.02</v>
      </c>
      <c r="H11" s="25"/>
      <c r="I11" s="26"/>
      <c r="J11" s="24"/>
      <c r="K11" s="25"/>
      <c r="L11" s="26"/>
      <c r="M11" s="24"/>
      <c r="N11" s="25"/>
      <c r="O11" s="26"/>
      <c r="P11" s="24"/>
      <c r="Q11" s="25"/>
      <c r="R11" s="26"/>
      <c r="S11" s="24"/>
      <c r="T11" s="25"/>
      <c r="U11" s="26"/>
      <c r="V11" s="6" t="s">
        <v>42</v>
      </c>
      <c r="W11" s="23">
        <f>MIN(G11)</f>
        <v>0.02</v>
      </c>
      <c r="X11" s="23">
        <f>AVERAGE(G11:L11)</f>
        <v>0.02</v>
      </c>
      <c r="Y11" s="23">
        <f>MAX(G11)</f>
        <v>0.02</v>
      </c>
    </row>
    <row r="12" spans="1:25" ht="37.5" x14ac:dyDescent="0.25">
      <c r="B12" s="6" t="s">
        <v>29</v>
      </c>
      <c r="C12" s="6" t="s">
        <v>15</v>
      </c>
      <c r="D12" s="7" t="s">
        <v>3</v>
      </c>
      <c r="E12" s="7">
        <v>1</v>
      </c>
      <c r="F12" s="6">
        <v>1</v>
      </c>
      <c r="G12" s="24"/>
      <c r="H12" s="25"/>
      <c r="I12" s="26"/>
      <c r="J12" s="24"/>
      <c r="K12" s="25"/>
      <c r="L12" s="26"/>
      <c r="M12" s="24"/>
      <c r="N12" s="25"/>
      <c r="O12" s="26"/>
      <c r="P12" s="24"/>
      <c r="Q12" s="25"/>
      <c r="R12" s="26"/>
      <c r="S12" s="24"/>
      <c r="T12" s="25"/>
      <c r="U12" s="26"/>
      <c r="V12" s="7" t="s">
        <v>41</v>
      </c>
      <c r="W12" s="23">
        <f t="shared" ref="W12:W16" si="0">MIN(G12)</f>
        <v>0</v>
      </c>
      <c r="X12" s="23" t="e">
        <f t="shared" ref="X12:X16" si="1">AVERAGE(G12)</f>
        <v>#DIV/0!</v>
      </c>
      <c r="Y12" s="23">
        <f t="shared" ref="Y12:Y17" si="2">MAX(G12)</f>
        <v>0</v>
      </c>
    </row>
    <row r="13" spans="1:25" s="20" customFormat="1" ht="37.5" x14ac:dyDescent="0.25">
      <c r="B13" s="6" t="s">
        <v>30</v>
      </c>
      <c r="C13" s="6" t="s">
        <v>43</v>
      </c>
      <c r="D13" s="6" t="s">
        <v>3</v>
      </c>
      <c r="E13" s="6">
        <v>1</v>
      </c>
      <c r="F13" s="6">
        <v>1</v>
      </c>
      <c r="G13" s="24"/>
      <c r="H13" s="25"/>
      <c r="I13" s="26"/>
      <c r="J13" s="24"/>
      <c r="K13" s="25"/>
      <c r="L13" s="26"/>
      <c r="M13" s="24"/>
      <c r="N13" s="25"/>
      <c r="O13" s="26"/>
      <c r="P13" s="24"/>
      <c r="Q13" s="25"/>
      <c r="R13" s="26"/>
      <c r="S13" s="24"/>
      <c r="T13" s="25"/>
      <c r="U13" s="26"/>
      <c r="V13" s="7" t="s">
        <v>41</v>
      </c>
      <c r="W13" s="23">
        <f t="shared" si="0"/>
        <v>0</v>
      </c>
      <c r="X13" s="23" t="e">
        <f t="shared" si="1"/>
        <v>#DIV/0!</v>
      </c>
      <c r="Y13" s="23">
        <f t="shared" si="2"/>
        <v>0</v>
      </c>
    </row>
    <row r="14" spans="1:25" s="20" customFormat="1" ht="23.25" customHeight="1" x14ac:dyDescent="0.25">
      <c r="B14" s="6" t="s">
        <v>16</v>
      </c>
      <c r="C14" s="6" t="s">
        <v>15</v>
      </c>
      <c r="D14" s="6" t="s">
        <v>3</v>
      </c>
      <c r="E14" s="6">
        <v>1</v>
      </c>
      <c r="F14" s="6">
        <v>1</v>
      </c>
      <c r="G14" s="24"/>
      <c r="H14" s="25"/>
      <c r="I14" s="26"/>
      <c r="J14" s="24"/>
      <c r="K14" s="25"/>
      <c r="L14" s="26"/>
      <c r="M14" s="24"/>
      <c r="N14" s="25"/>
      <c r="O14" s="26"/>
      <c r="P14" s="24"/>
      <c r="Q14" s="25"/>
      <c r="R14" s="26"/>
      <c r="S14" s="24"/>
      <c r="T14" s="25"/>
      <c r="U14" s="26"/>
      <c r="V14" s="7" t="s">
        <v>41</v>
      </c>
      <c r="W14" s="23">
        <f t="shared" si="0"/>
        <v>0</v>
      </c>
      <c r="X14" s="23" t="e">
        <f>AVERAGEA(G14)</f>
        <v>#DIV/0!</v>
      </c>
      <c r="Y14" s="23">
        <f t="shared" si="2"/>
        <v>0</v>
      </c>
    </row>
    <row r="15" spans="1:25" s="20" customFormat="1" ht="23.25" customHeight="1" x14ac:dyDescent="0.25">
      <c r="B15" s="6" t="s">
        <v>4</v>
      </c>
      <c r="C15" s="6" t="s">
        <v>3</v>
      </c>
      <c r="D15" s="6" t="s">
        <v>38</v>
      </c>
      <c r="E15" s="6">
        <v>1</v>
      </c>
      <c r="F15" s="6">
        <v>1</v>
      </c>
      <c r="G15" s="24">
        <v>7.39</v>
      </c>
      <c r="H15" s="25"/>
      <c r="I15" s="26"/>
      <c r="J15" s="24"/>
      <c r="K15" s="25"/>
      <c r="L15" s="26"/>
      <c r="M15" s="24"/>
      <c r="N15" s="25"/>
      <c r="O15" s="26"/>
      <c r="P15" s="24"/>
      <c r="Q15" s="25"/>
      <c r="R15" s="26"/>
      <c r="S15" s="24"/>
      <c r="T15" s="25"/>
      <c r="U15" s="26"/>
      <c r="V15" s="6" t="s">
        <v>42</v>
      </c>
      <c r="W15" s="23">
        <f>MIN(G15:U15)</f>
        <v>7.39</v>
      </c>
      <c r="X15" s="23">
        <f>AVERAGE(G15:L15)</f>
        <v>7.39</v>
      </c>
      <c r="Y15" s="23">
        <f>MAX(G15:L15)</f>
        <v>7.39</v>
      </c>
    </row>
    <row r="16" spans="1:25" ht="37.5" x14ac:dyDescent="0.25">
      <c r="B16" s="6" t="s">
        <v>31</v>
      </c>
      <c r="C16" s="6" t="s">
        <v>15</v>
      </c>
      <c r="D16" s="7" t="s">
        <v>3</v>
      </c>
      <c r="E16" s="7">
        <v>1</v>
      </c>
      <c r="F16" s="6">
        <v>1</v>
      </c>
      <c r="G16" s="24"/>
      <c r="H16" s="25"/>
      <c r="I16" s="26"/>
      <c r="J16" s="24"/>
      <c r="K16" s="25"/>
      <c r="L16" s="26"/>
      <c r="M16" s="24"/>
      <c r="N16" s="25"/>
      <c r="O16" s="26"/>
      <c r="P16" s="24"/>
      <c r="Q16" s="25"/>
      <c r="R16" s="26"/>
      <c r="S16" s="24"/>
      <c r="T16" s="25"/>
      <c r="U16" s="26"/>
      <c r="V16" s="7" t="s">
        <v>41</v>
      </c>
      <c r="W16" s="23">
        <f t="shared" si="0"/>
        <v>0</v>
      </c>
      <c r="X16" s="23" t="e">
        <f t="shared" si="1"/>
        <v>#DIV/0!</v>
      </c>
      <c r="Y16" s="23">
        <f t="shared" si="2"/>
        <v>0</v>
      </c>
    </row>
    <row r="17" spans="1:25" ht="108.75" customHeight="1" x14ac:dyDescent="0.25">
      <c r="B17" s="6" t="s">
        <v>17</v>
      </c>
      <c r="C17" s="6" t="s">
        <v>15</v>
      </c>
      <c r="D17" s="7">
        <v>50</v>
      </c>
      <c r="E17" s="7">
        <v>1</v>
      </c>
      <c r="F17" s="6">
        <v>1</v>
      </c>
      <c r="G17" s="24">
        <v>43</v>
      </c>
      <c r="H17" s="25"/>
      <c r="I17" s="26"/>
      <c r="J17" s="24"/>
      <c r="K17" s="25"/>
      <c r="L17" s="26"/>
      <c r="M17" s="24"/>
      <c r="N17" s="25"/>
      <c r="O17" s="26"/>
      <c r="P17" s="24"/>
      <c r="Q17" s="25"/>
      <c r="R17" s="26"/>
      <c r="S17" s="24"/>
      <c r="T17" s="25"/>
      <c r="U17" s="26"/>
      <c r="V17" s="6" t="s">
        <v>42</v>
      </c>
      <c r="W17" s="23">
        <v>43</v>
      </c>
      <c r="X17" s="23">
        <f>AVERAGE(G17:L17)</f>
        <v>43</v>
      </c>
      <c r="Y17" s="23">
        <f t="shared" si="2"/>
        <v>43</v>
      </c>
    </row>
    <row r="18" spans="1:25" ht="18.75" x14ac:dyDescent="0.25">
      <c r="B18" s="11"/>
      <c r="C18" s="11"/>
      <c r="D18" s="12"/>
      <c r="E18" s="12"/>
      <c r="F18" s="12"/>
      <c r="G18" s="21">
        <v>45811</v>
      </c>
      <c r="H18" s="21">
        <v>45807</v>
      </c>
      <c r="I18" s="21">
        <v>45800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5" ht="37.5" x14ac:dyDescent="0.25">
      <c r="B19" s="11"/>
      <c r="C19" s="11"/>
      <c r="D19" s="12"/>
      <c r="E19" s="12"/>
      <c r="F19" s="12"/>
      <c r="G19" s="13" t="s">
        <v>6</v>
      </c>
      <c r="H19" s="13" t="s">
        <v>7</v>
      </c>
      <c r="I19" s="13" t="s">
        <v>8</v>
      </c>
      <c r="J19" s="13" t="s">
        <v>6</v>
      </c>
      <c r="K19" s="13" t="s">
        <v>7</v>
      </c>
      <c r="L19" s="13" t="s">
        <v>8</v>
      </c>
      <c r="M19" s="13" t="s">
        <v>6</v>
      </c>
      <c r="N19" s="13" t="s">
        <v>7</v>
      </c>
      <c r="O19" s="13" t="s">
        <v>8</v>
      </c>
      <c r="P19" s="13" t="s">
        <v>6</v>
      </c>
      <c r="Q19" s="13" t="s">
        <v>7</v>
      </c>
      <c r="R19" s="13" t="s">
        <v>8</v>
      </c>
      <c r="S19" s="13" t="s">
        <v>6</v>
      </c>
      <c r="T19" s="13" t="s">
        <v>7</v>
      </c>
      <c r="U19" s="13" t="s">
        <v>8</v>
      </c>
    </row>
    <row r="21" spans="1:25" ht="27.75" customHeight="1" x14ac:dyDescent="0.25">
      <c r="A21" s="1"/>
      <c r="B21" s="5" t="s">
        <v>32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5" ht="39" customHeight="1" x14ac:dyDescent="0.25">
      <c r="A22" s="1"/>
      <c r="B22" s="31" t="s">
        <v>33</v>
      </c>
      <c r="C22" s="31"/>
      <c r="D22" s="31"/>
      <c r="E22" s="31"/>
      <c r="F22" s="31"/>
      <c r="G22" s="31"/>
      <c r="H22" s="31"/>
      <c r="I22" s="31"/>
      <c r="J22" s="31"/>
    </row>
    <row r="23" spans="1:25" ht="56.25" x14ac:dyDescent="0.25">
      <c r="B23" s="19" t="s">
        <v>9</v>
      </c>
      <c r="C23" s="19" t="s">
        <v>10</v>
      </c>
      <c r="D23" s="19" t="s">
        <v>11</v>
      </c>
      <c r="E23" s="19" t="s">
        <v>20</v>
      </c>
      <c r="F23" s="19" t="s">
        <v>21</v>
      </c>
      <c r="G23" s="27" t="s">
        <v>18</v>
      </c>
      <c r="H23" s="27"/>
      <c r="I23" s="27"/>
      <c r="J23" s="19" t="s">
        <v>22</v>
      </c>
      <c r="K23" s="19" t="s">
        <v>12</v>
      </c>
      <c r="L23" s="19" t="s">
        <v>13</v>
      </c>
      <c r="M23" s="19" t="s">
        <v>14</v>
      </c>
    </row>
    <row r="24" spans="1:25" ht="21.75" customHeight="1" x14ac:dyDescent="0.25">
      <c r="B24" s="6" t="s">
        <v>28</v>
      </c>
      <c r="C24" s="6" t="s">
        <v>15</v>
      </c>
      <c r="D24" s="7" t="s">
        <v>3</v>
      </c>
      <c r="E24" s="7">
        <v>1</v>
      </c>
      <c r="F24" s="7">
        <v>1</v>
      </c>
      <c r="G24" s="28">
        <v>22</v>
      </c>
      <c r="H24" s="29"/>
      <c r="I24" s="30"/>
      <c r="J24" s="7" t="s">
        <v>41</v>
      </c>
      <c r="K24" s="46">
        <f>MIN(G24)</f>
        <v>22</v>
      </c>
      <c r="L24" s="46">
        <f>AVERAGE(G24)</f>
        <v>22</v>
      </c>
      <c r="M24" s="46">
        <f>MAX(G24)</f>
        <v>22</v>
      </c>
    </row>
    <row r="25" spans="1:25" ht="37.5" x14ac:dyDescent="0.25">
      <c r="B25" s="6" t="s">
        <v>29</v>
      </c>
      <c r="C25" s="6" t="s">
        <v>15</v>
      </c>
      <c r="D25" s="7" t="s">
        <v>3</v>
      </c>
      <c r="E25" s="7">
        <v>1</v>
      </c>
      <c r="F25" s="7">
        <v>1</v>
      </c>
      <c r="G25" s="32">
        <v>32</v>
      </c>
      <c r="H25" s="32"/>
      <c r="I25" s="32"/>
      <c r="J25" s="7" t="s">
        <v>41</v>
      </c>
      <c r="K25" s="46">
        <f t="shared" ref="K25:K28" si="3">MIN(G25)</f>
        <v>32</v>
      </c>
      <c r="L25" s="46">
        <f t="shared" ref="L25:L28" si="4">AVERAGE(G25)</f>
        <v>32</v>
      </c>
      <c r="M25" s="46">
        <f t="shared" ref="M25:M28" si="5">MAX(G25)</f>
        <v>32</v>
      </c>
    </row>
    <row r="26" spans="1:25" ht="37.5" x14ac:dyDescent="0.25">
      <c r="B26" s="6" t="s">
        <v>35</v>
      </c>
      <c r="C26" s="22" t="s">
        <v>15</v>
      </c>
      <c r="D26" s="7" t="s">
        <v>3</v>
      </c>
      <c r="E26" s="7">
        <v>1</v>
      </c>
      <c r="F26" s="7">
        <v>1</v>
      </c>
      <c r="G26" s="32">
        <v>667</v>
      </c>
      <c r="H26" s="32"/>
      <c r="I26" s="32"/>
      <c r="J26" s="7" t="s">
        <v>41</v>
      </c>
      <c r="K26" s="46">
        <f t="shared" si="3"/>
        <v>667</v>
      </c>
      <c r="L26" s="46">
        <f t="shared" si="4"/>
        <v>667</v>
      </c>
      <c r="M26" s="46">
        <f t="shared" si="5"/>
        <v>667</v>
      </c>
    </row>
    <row r="27" spans="1:25" ht="21.75" customHeight="1" x14ac:dyDescent="0.25">
      <c r="B27" s="6" t="s">
        <v>4</v>
      </c>
      <c r="C27" s="6" t="s">
        <v>3</v>
      </c>
      <c r="D27" s="7" t="s">
        <v>3</v>
      </c>
      <c r="E27" s="7">
        <v>1</v>
      </c>
      <c r="F27" s="7">
        <v>1</v>
      </c>
      <c r="G27" s="32">
        <v>7.12</v>
      </c>
      <c r="H27" s="32"/>
      <c r="I27" s="32"/>
      <c r="J27" s="7" t="s">
        <v>41</v>
      </c>
      <c r="K27" s="44">
        <f t="shared" si="3"/>
        <v>7.12</v>
      </c>
      <c r="L27" s="44">
        <f t="shared" si="4"/>
        <v>7.12</v>
      </c>
      <c r="M27" s="44">
        <f t="shared" si="5"/>
        <v>7.12</v>
      </c>
    </row>
    <row r="28" spans="1:25" ht="37.5" x14ac:dyDescent="0.25">
      <c r="B28" s="6" t="s">
        <v>17</v>
      </c>
      <c r="C28" s="6" t="s">
        <v>15</v>
      </c>
      <c r="D28" s="7" t="s">
        <v>3</v>
      </c>
      <c r="E28" s="7">
        <v>1</v>
      </c>
      <c r="F28" s="7">
        <v>1</v>
      </c>
      <c r="G28" s="32">
        <v>362</v>
      </c>
      <c r="H28" s="32"/>
      <c r="I28" s="32"/>
      <c r="J28" s="7" t="s">
        <v>41</v>
      </c>
      <c r="K28" s="46">
        <f t="shared" si="3"/>
        <v>362</v>
      </c>
      <c r="L28" s="46">
        <f t="shared" si="4"/>
        <v>362</v>
      </c>
      <c r="M28" s="46">
        <f t="shared" si="5"/>
        <v>362</v>
      </c>
    </row>
    <row r="29" spans="1:25" ht="18.75" x14ac:dyDescent="0.25">
      <c r="B29" s="11"/>
      <c r="C29" s="11"/>
      <c r="D29" s="12"/>
      <c r="E29" s="12"/>
      <c r="F29" s="12"/>
      <c r="G29" s="21">
        <v>45478</v>
      </c>
      <c r="H29" s="21">
        <v>45840</v>
      </c>
      <c r="I29" s="21">
        <v>45832</v>
      </c>
      <c r="J29" s="17"/>
    </row>
    <row r="30" spans="1:25" ht="37.5" x14ac:dyDescent="0.25">
      <c r="B30" s="11"/>
      <c r="C30" s="11"/>
      <c r="D30" s="12"/>
      <c r="E30" s="12"/>
      <c r="F30" s="12"/>
      <c r="G30" s="13" t="s">
        <v>6</v>
      </c>
      <c r="H30" s="13" t="s">
        <v>7</v>
      </c>
      <c r="I30" s="13" t="s">
        <v>8</v>
      </c>
      <c r="J30" s="18"/>
    </row>
    <row r="32" spans="1:25" ht="23.25" x14ac:dyDescent="0.25">
      <c r="A32" s="1"/>
      <c r="B32" s="5" t="s">
        <v>34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2" customHeight="1" x14ac:dyDescent="0.25">
      <c r="A33" s="1"/>
      <c r="B33" s="31" t="s">
        <v>39</v>
      </c>
      <c r="C33" s="31"/>
      <c r="D33" s="31"/>
      <c r="E33" s="31"/>
      <c r="F33" s="31"/>
      <c r="G33" s="31"/>
      <c r="H33" s="31"/>
      <c r="I33" s="31"/>
      <c r="J33" s="31"/>
    </row>
    <row r="34" spans="1:16" ht="56.25" x14ac:dyDescent="0.25">
      <c r="B34" s="19" t="s">
        <v>9</v>
      </c>
      <c r="C34" s="19" t="s">
        <v>10</v>
      </c>
      <c r="D34" s="19" t="s">
        <v>11</v>
      </c>
      <c r="E34" s="19" t="s">
        <v>20</v>
      </c>
      <c r="F34" s="19" t="s">
        <v>21</v>
      </c>
      <c r="G34" s="27" t="s">
        <v>18</v>
      </c>
      <c r="H34" s="27"/>
      <c r="I34" s="27"/>
      <c r="J34" s="19" t="s">
        <v>22</v>
      </c>
      <c r="K34" s="19" t="s">
        <v>12</v>
      </c>
      <c r="L34" s="19" t="s">
        <v>13</v>
      </c>
      <c r="M34" s="19" t="s">
        <v>14</v>
      </c>
    </row>
    <row r="35" spans="1:16" ht="21.75" customHeight="1" x14ac:dyDescent="0.25">
      <c r="B35" s="6" t="s">
        <v>28</v>
      </c>
      <c r="C35" s="6" t="s">
        <v>15</v>
      </c>
      <c r="D35" s="7" t="s">
        <v>3</v>
      </c>
      <c r="E35" s="7">
        <v>1</v>
      </c>
      <c r="F35" s="7">
        <v>1</v>
      </c>
      <c r="G35" s="32">
        <v>14.5</v>
      </c>
      <c r="H35" s="32"/>
      <c r="I35" s="32"/>
      <c r="J35" s="7" t="s">
        <v>41</v>
      </c>
      <c r="K35" s="45">
        <f>MIN(G35)</f>
        <v>14.5</v>
      </c>
      <c r="L35" s="45">
        <f>AVERAGE(G35)</f>
        <v>14.5</v>
      </c>
      <c r="M35" s="45">
        <f>MAX(G35)</f>
        <v>14.5</v>
      </c>
    </row>
    <row r="36" spans="1:16" ht="37.5" x14ac:dyDescent="0.25">
      <c r="B36" s="6" t="s">
        <v>29</v>
      </c>
      <c r="C36" s="6" t="s">
        <v>15</v>
      </c>
      <c r="D36" s="7" t="s">
        <v>3</v>
      </c>
      <c r="E36" s="7">
        <v>1</v>
      </c>
      <c r="F36" s="7">
        <v>1</v>
      </c>
      <c r="G36" s="32">
        <v>64</v>
      </c>
      <c r="H36" s="32"/>
      <c r="I36" s="32"/>
      <c r="J36" s="7" t="s">
        <v>41</v>
      </c>
      <c r="K36" s="46">
        <f t="shared" ref="K36:K39" si="6">MIN(G36)</f>
        <v>64</v>
      </c>
      <c r="L36" s="46">
        <f t="shared" ref="L36:L39" si="7">AVERAGE(G36)</f>
        <v>64</v>
      </c>
      <c r="M36" s="46">
        <f t="shared" ref="M36:M39" si="8">MAX(G36)</f>
        <v>64</v>
      </c>
    </row>
    <row r="37" spans="1:16" ht="37.5" x14ac:dyDescent="0.25">
      <c r="B37" s="6" t="s">
        <v>35</v>
      </c>
      <c r="C37" s="22" t="s">
        <v>15</v>
      </c>
      <c r="D37" s="7" t="s">
        <v>3</v>
      </c>
      <c r="E37" s="7">
        <v>1</v>
      </c>
      <c r="F37" s="7">
        <v>1</v>
      </c>
      <c r="G37" s="32">
        <v>400</v>
      </c>
      <c r="H37" s="32"/>
      <c r="I37" s="32"/>
      <c r="J37" s="7" t="s">
        <v>41</v>
      </c>
      <c r="K37" s="46">
        <f t="shared" si="6"/>
        <v>400</v>
      </c>
      <c r="L37" s="46">
        <f t="shared" si="7"/>
        <v>400</v>
      </c>
      <c r="M37" s="46">
        <f t="shared" si="8"/>
        <v>400</v>
      </c>
    </row>
    <row r="38" spans="1:16" ht="21.75" customHeight="1" x14ac:dyDescent="0.25">
      <c r="B38" s="6" t="s">
        <v>4</v>
      </c>
      <c r="C38" s="6" t="s">
        <v>3</v>
      </c>
      <c r="D38" s="7" t="s">
        <v>3</v>
      </c>
      <c r="E38" s="7">
        <v>1</v>
      </c>
      <c r="F38" s="7">
        <v>1</v>
      </c>
      <c r="G38" s="32">
        <v>7.97</v>
      </c>
      <c r="H38" s="32"/>
      <c r="I38" s="32"/>
      <c r="J38" s="7" t="s">
        <v>41</v>
      </c>
      <c r="K38" s="44">
        <f t="shared" si="6"/>
        <v>7.97</v>
      </c>
      <c r="L38" s="44">
        <f t="shared" si="7"/>
        <v>7.97</v>
      </c>
      <c r="M38" s="44">
        <f t="shared" si="8"/>
        <v>7.97</v>
      </c>
    </row>
    <row r="39" spans="1:16" ht="37.5" x14ac:dyDescent="0.25">
      <c r="B39" s="6" t="s">
        <v>17</v>
      </c>
      <c r="C39" s="6" t="s">
        <v>15</v>
      </c>
      <c r="D39" s="7" t="s">
        <v>3</v>
      </c>
      <c r="E39" s="7">
        <v>1</v>
      </c>
      <c r="F39" s="7">
        <v>1</v>
      </c>
      <c r="G39" s="32">
        <v>320</v>
      </c>
      <c r="H39" s="32"/>
      <c r="I39" s="32"/>
      <c r="J39" s="7" t="s">
        <v>41</v>
      </c>
      <c r="K39" s="46">
        <f t="shared" si="6"/>
        <v>320</v>
      </c>
      <c r="L39" s="46">
        <f t="shared" si="7"/>
        <v>320</v>
      </c>
      <c r="M39" s="46">
        <f t="shared" si="8"/>
        <v>320</v>
      </c>
    </row>
    <row r="40" spans="1:16" ht="18.75" x14ac:dyDescent="0.25">
      <c r="B40" s="11"/>
      <c r="C40" s="11"/>
      <c r="D40" s="12"/>
      <c r="E40" s="12"/>
      <c r="F40" s="12"/>
      <c r="G40" s="21">
        <v>45478</v>
      </c>
      <c r="H40" s="21">
        <v>45840</v>
      </c>
      <c r="I40" s="21">
        <v>45832</v>
      </c>
      <c r="J40" s="17"/>
    </row>
    <row r="41" spans="1:16" ht="37.5" x14ac:dyDescent="0.25">
      <c r="B41" s="11"/>
      <c r="C41" s="11"/>
      <c r="D41" s="12"/>
      <c r="E41" s="12"/>
      <c r="F41" s="12"/>
      <c r="G41" s="13" t="s">
        <v>6</v>
      </c>
      <c r="H41" s="13" t="s">
        <v>7</v>
      </c>
      <c r="I41" s="13" t="s">
        <v>8</v>
      </c>
      <c r="J41" s="18"/>
    </row>
    <row r="43" spans="1:16" ht="23.25" x14ac:dyDescent="0.25">
      <c r="A43" s="1"/>
      <c r="B43" s="5" t="s">
        <v>36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6.75" customHeight="1" x14ac:dyDescent="0.25">
      <c r="A44" s="1"/>
      <c r="B44" s="31" t="s">
        <v>37</v>
      </c>
      <c r="C44" s="31"/>
      <c r="D44" s="31"/>
      <c r="E44" s="31"/>
      <c r="F44" s="31"/>
      <c r="G44" s="31"/>
      <c r="H44" s="31"/>
      <c r="I44" s="31"/>
      <c r="J44" s="31"/>
    </row>
    <row r="45" spans="1:16" ht="56.25" x14ac:dyDescent="0.25">
      <c r="B45" s="19" t="s">
        <v>9</v>
      </c>
      <c r="C45" s="19" t="s">
        <v>10</v>
      </c>
      <c r="D45" s="19" t="s">
        <v>11</v>
      </c>
      <c r="E45" s="19" t="s">
        <v>20</v>
      </c>
      <c r="F45" s="19" t="s">
        <v>21</v>
      </c>
      <c r="G45" s="27" t="s">
        <v>18</v>
      </c>
      <c r="H45" s="27"/>
      <c r="I45" s="27"/>
      <c r="J45" s="19" t="s">
        <v>22</v>
      </c>
      <c r="K45" s="19" t="s">
        <v>12</v>
      </c>
      <c r="L45" s="19" t="s">
        <v>13</v>
      </c>
      <c r="M45" s="19" t="s">
        <v>14</v>
      </c>
    </row>
    <row r="46" spans="1:16" ht="21" customHeight="1" x14ac:dyDescent="0.25">
      <c r="B46" s="6" t="s">
        <v>28</v>
      </c>
      <c r="C46" s="6" t="s">
        <v>15</v>
      </c>
      <c r="D46" s="7" t="s">
        <v>3</v>
      </c>
      <c r="E46" s="7">
        <v>1</v>
      </c>
      <c r="F46" s="7">
        <v>1</v>
      </c>
      <c r="G46" s="32">
        <v>13.7</v>
      </c>
      <c r="H46" s="32"/>
      <c r="I46" s="32"/>
      <c r="J46" s="7" t="s">
        <v>41</v>
      </c>
      <c r="K46" s="45">
        <f>MIN(G46)</f>
        <v>13.7</v>
      </c>
      <c r="L46" s="45">
        <f>AVERAGE(G46)</f>
        <v>13.7</v>
      </c>
      <c r="M46" s="45">
        <f>MAX(G46)</f>
        <v>13.7</v>
      </c>
    </row>
    <row r="47" spans="1:16" ht="37.5" x14ac:dyDescent="0.25">
      <c r="B47" s="6" t="s">
        <v>29</v>
      </c>
      <c r="C47" s="6" t="s">
        <v>15</v>
      </c>
      <c r="D47" s="7" t="s">
        <v>3</v>
      </c>
      <c r="E47" s="7">
        <v>1</v>
      </c>
      <c r="F47" s="7">
        <v>1</v>
      </c>
      <c r="G47" s="32">
        <v>12</v>
      </c>
      <c r="H47" s="32"/>
      <c r="I47" s="32"/>
      <c r="J47" s="7" t="s">
        <v>41</v>
      </c>
      <c r="K47" s="46">
        <f t="shared" ref="K47:K50" si="9">MIN(G47)</f>
        <v>12</v>
      </c>
      <c r="L47" s="46">
        <f t="shared" ref="L47:L50" si="10">AVERAGE(G47)</f>
        <v>12</v>
      </c>
      <c r="M47" s="46">
        <f t="shared" ref="M47:M50" si="11">MAX(G47)</f>
        <v>12</v>
      </c>
    </row>
    <row r="48" spans="1:16" ht="37.5" x14ac:dyDescent="0.25">
      <c r="B48" s="6" t="s">
        <v>35</v>
      </c>
      <c r="C48" s="22" t="s">
        <v>15</v>
      </c>
      <c r="D48" s="7" t="s">
        <v>3</v>
      </c>
      <c r="E48" s="7">
        <v>1</v>
      </c>
      <c r="F48" s="7">
        <v>1</v>
      </c>
      <c r="G48" s="32">
        <v>233</v>
      </c>
      <c r="H48" s="32"/>
      <c r="I48" s="32"/>
      <c r="J48" s="7" t="s">
        <v>41</v>
      </c>
      <c r="K48" s="46">
        <f t="shared" si="9"/>
        <v>233</v>
      </c>
      <c r="L48" s="46">
        <f t="shared" si="10"/>
        <v>233</v>
      </c>
      <c r="M48" s="46">
        <f t="shared" si="11"/>
        <v>233</v>
      </c>
    </row>
    <row r="49" spans="2:13" ht="21" customHeight="1" x14ac:dyDescent="0.25">
      <c r="B49" s="6" t="s">
        <v>4</v>
      </c>
      <c r="C49" s="6" t="s">
        <v>3</v>
      </c>
      <c r="D49" s="7" t="s">
        <v>3</v>
      </c>
      <c r="E49" s="7">
        <v>1</v>
      </c>
      <c r="F49" s="7">
        <v>1</v>
      </c>
      <c r="G49" s="32">
        <v>9.1999999999999993</v>
      </c>
      <c r="H49" s="32"/>
      <c r="I49" s="32"/>
      <c r="J49" s="7" t="s">
        <v>41</v>
      </c>
      <c r="K49" s="45">
        <f t="shared" si="9"/>
        <v>9.1999999999999993</v>
      </c>
      <c r="L49" s="45">
        <f t="shared" si="10"/>
        <v>9.1999999999999993</v>
      </c>
      <c r="M49" s="45">
        <f t="shared" si="11"/>
        <v>9.1999999999999993</v>
      </c>
    </row>
    <row r="50" spans="2:13" ht="37.5" x14ac:dyDescent="0.25">
      <c r="B50" s="6" t="s">
        <v>17</v>
      </c>
      <c r="C50" s="6" t="s">
        <v>15</v>
      </c>
      <c r="D50" s="7" t="s">
        <v>3</v>
      </c>
      <c r="E50" s="7">
        <v>1</v>
      </c>
      <c r="F50" s="7">
        <v>1</v>
      </c>
      <c r="G50" s="32">
        <v>99</v>
      </c>
      <c r="H50" s="32"/>
      <c r="I50" s="32"/>
      <c r="J50" s="7" t="s">
        <v>41</v>
      </c>
      <c r="K50" s="46">
        <f t="shared" si="9"/>
        <v>99</v>
      </c>
      <c r="L50" s="46">
        <f t="shared" si="10"/>
        <v>99</v>
      </c>
      <c r="M50" s="46">
        <f t="shared" si="11"/>
        <v>99</v>
      </c>
    </row>
    <row r="51" spans="2:13" ht="18.75" x14ac:dyDescent="0.25">
      <c r="B51" s="11"/>
      <c r="C51" s="11"/>
      <c r="D51" s="12"/>
      <c r="E51" s="12"/>
      <c r="F51" s="12"/>
      <c r="G51" s="21">
        <v>45478</v>
      </c>
      <c r="H51" s="21">
        <v>45840</v>
      </c>
      <c r="I51" s="21">
        <v>45832</v>
      </c>
      <c r="J51" s="17"/>
    </row>
    <row r="52" spans="2:13" ht="37.5" x14ac:dyDescent="0.25">
      <c r="B52" s="11"/>
      <c r="C52" s="11"/>
      <c r="D52" s="12"/>
      <c r="E52" s="12"/>
      <c r="F52" s="12"/>
      <c r="G52" s="13" t="s">
        <v>6</v>
      </c>
      <c r="H52" s="13" t="s">
        <v>7</v>
      </c>
      <c r="I52" s="13" t="s">
        <v>8</v>
      </c>
      <c r="J52" s="18"/>
    </row>
    <row r="54" spans="2:13" ht="18.75" x14ac:dyDescent="0.3">
      <c r="B54" s="2"/>
    </row>
  </sheetData>
  <mergeCells count="72">
    <mergeCell ref="B9:J9"/>
    <mergeCell ref="G2:J2"/>
    <mergeCell ref="G3:J3"/>
    <mergeCell ref="G4:J4"/>
    <mergeCell ref="G5:J5"/>
    <mergeCell ref="G6:J6"/>
    <mergeCell ref="E2:F2"/>
    <mergeCell ref="E3:F3"/>
    <mergeCell ref="E5:F5"/>
    <mergeCell ref="E6:F6"/>
    <mergeCell ref="E4:F4"/>
    <mergeCell ref="G35:I35"/>
    <mergeCell ref="G34:I34"/>
    <mergeCell ref="B44:J44"/>
    <mergeCell ref="G36:I36"/>
    <mergeCell ref="G10:I10"/>
    <mergeCell ref="B33:J33"/>
    <mergeCell ref="G11:I11"/>
    <mergeCell ref="G12:I12"/>
    <mergeCell ref="G13:I13"/>
    <mergeCell ref="G14:I14"/>
    <mergeCell ref="G15:I15"/>
    <mergeCell ref="G16:I16"/>
    <mergeCell ref="G17:I17"/>
    <mergeCell ref="G25:I25"/>
    <mergeCell ref="G26:I26"/>
    <mergeCell ref="G23:I23"/>
    <mergeCell ref="G49:I49"/>
    <mergeCell ref="G50:I50"/>
    <mergeCell ref="G45:I45"/>
    <mergeCell ref="G46:I46"/>
    <mergeCell ref="G37:I37"/>
    <mergeCell ref="G38:I38"/>
    <mergeCell ref="G39:I39"/>
    <mergeCell ref="G47:I47"/>
    <mergeCell ref="G48:I48"/>
    <mergeCell ref="G24:I24"/>
    <mergeCell ref="B22:J22"/>
    <mergeCell ref="G28:I28"/>
    <mergeCell ref="G27:I27"/>
    <mergeCell ref="M10:O10"/>
    <mergeCell ref="M11:O11"/>
    <mergeCell ref="M12:O12"/>
    <mergeCell ref="M13:O13"/>
    <mergeCell ref="M14:O14"/>
    <mergeCell ref="M15:O15"/>
    <mergeCell ref="M16:O16"/>
    <mergeCell ref="M17:O17"/>
    <mergeCell ref="J10:L10"/>
    <mergeCell ref="J11:L11"/>
    <mergeCell ref="J12:L12"/>
    <mergeCell ref="J13:L13"/>
    <mergeCell ref="S15:U15"/>
    <mergeCell ref="S16:U16"/>
    <mergeCell ref="S17:U17"/>
    <mergeCell ref="P10:R10"/>
    <mergeCell ref="P11:R11"/>
    <mergeCell ref="P12:R12"/>
    <mergeCell ref="P13:R13"/>
    <mergeCell ref="P14:R14"/>
    <mergeCell ref="S10:U10"/>
    <mergeCell ref="S11:U11"/>
    <mergeCell ref="S12:U12"/>
    <mergeCell ref="S13:U13"/>
    <mergeCell ref="S14:U14"/>
    <mergeCell ref="J14:L14"/>
    <mergeCell ref="J15:L15"/>
    <mergeCell ref="J16:L16"/>
    <mergeCell ref="J17:L17"/>
    <mergeCell ref="P15:R15"/>
    <mergeCell ref="P16:R16"/>
    <mergeCell ref="P17:R17"/>
  </mergeCells>
  <phoneticPr fontId="1" type="noConversion"/>
  <pageMargins left="0.7" right="0.41279761904761902" top="0.75" bottom="0.75" header="0.3" footer="0.3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Haydn Rossback</dc:creator>
  <cp:lastModifiedBy>Melinda Hale</cp:lastModifiedBy>
  <cp:lastPrinted>2024-09-18T01:34:12Z</cp:lastPrinted>
  <dcterms:created xsi:type="dcterms:W3CDTF">2020-02-26T04:08:36Z</dcterms:created>
  <dcterms:modified xsi:type="dcterms:W3CDTF">2025-07-03T23:46:37Z</dcterms:modified>
</cp:coreProperties>
</file>