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eanaway-my.sharepoint.com/personal/pericles_vounisios_cleanaway_com_au/Documents/FOR WEBSITE/"/>
    </mc:Choice>
  </mc:AlternateContent>
  <xr:revisionPtr revIDLastSave="0" documentId="8_{622749A7-E629-427B-B20B-CCA99BD4462C}" xr6:coauthVersionLast="47" xr6:coauthVersionMax="47" xr10:uidLastSave="{00000000-0000-0000-0000-000000000000}"/>
  <bookViews>
    <workbookView xWindow="28695" yWindow="-16380" windowWidth="29040" windowHeight="15720" xr2:uid="{BD55E698-B4F4-4AB4-A3E1-0A42BABEDC87}"/>
  </bookViews>
  <sheets>
    <sheet name="Final" sheetId="3" r:id="rId1"/>
  </sheets>
  <definedNames>
    <definedName name="ID" localSheetId="0" hidden="1">"6105146c-8666-49ae-8c5c-5d9a6fb26e62"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N46" i="3"/>
  <c r="N40" i="3"/>
  <c r="N34" i="3"/>
  <c r="N5" i="3" l="1"/>
  <c r="N11" i="3"/>
  <c r="N9" i="3"/>
  <c r="N13" i="3"/>
  <c r="M5" i="3"/>
  <c r="M7" i="3"/>
  <c r="M9" i="3"/>
  <c r="M11" i="3"/>
  <c r="M13" i="3"/>
  <c r="M34" i="3"/>
  <c r="M46" i="3"/>
  <c r="M40" i="3"/>
  <c r="M17" i="3"/>
  <c r="L13" i="3"/>
  <c r="K13" i="3"/>
  <c r="K11" i="3"/>
  <c r="L11" i="3"/>
  <c r="L9" i="3"/>
  <c r="K9" i="3"/>
  <c r="K7" i="3"/>
  <c r="L7" i="3"/>
  <c r="L5" i="3"/>
  <c r="K5" i="3"/>
  <c r="L24" i="3"/>
  <c r="K24" i="3"/>
  <c r="L46" i="3"/>
  <c r="L40" i="3"/>
  <c r="L34" i="3"/>
  <c r="K46" i="3"/>
  <c r="K40" i="3"/>
  <c r="K34" i="3"/>
</calcChain>
</file>

<file path=xl/sharedStrings.xml><?xml version="1.0" encoding="utf-8"?>
<sst xmlns="http://schemas.openxmlformats.org/spreadsheetml/2006/main" count="86" uniqueCount="60">
  <si>
    <t>Solid Waste Services</t>
  </si>
  <si>
    <t>Liquid Waste &amp; Health Services</t>
  </si>
  <si>
    <t>Industrial &amp; Waste Services</t>
  </si>
  <si>
    <t>FY15</t>
  </si>
  <si>
    <t>FY16</t>
  </si>
  <si>
    <t>FY17</t>
  </si>
  <si>
    <t>FY18</t>
  </si>
  <si>
    <t>FY19</t>
  </si>
  <si>
    <t>FY20</t>
  </si>
  <si>
    <t>Different reporting segment</t>
  </si>
  <si>
    <t>EBITDA margin</t>
  </si>
  <si>
    <t>EBIT margin</t>
  </si>
  <si>
    <t>Segment metrics</t>
  </si>
  <si>
    <t>Balance sheet as at 30 June</t>
  </si>
  <si>
    <t>Group metrics</t>
  </si>
  <si>
    <t>FY20
(pre AASB16)</t>
  </si>
  <si>
    <t>Dividend payout ratio (%)</t>
  </si>
  <si>
    <t>Notes</t>
  </si>
  <si>
    <t>1. Net Revenue excludes landfill levies collected</t>
  </si>
  <si>
    <t>2. Underlying is a non IFRS measure that excludes non-recurring items</t>
  </si>
  <si>
    <t>3. Excludes tax effected amortisation of acquired customers and licence intangibles</t>
  </si>
  <si>
    <t>5. Refers to Capital Expenditure per the Cash Flow Statement</t>
  </si>
  <si>
    <t>Gross Revenue ($ million)</t>
  </si>
  <si>
    <r>
      <t>Net Revenue ($ million)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</si>
  <si>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Underlying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EBITDA ($ million)</t>
    </r>
  </si>
  <si>
    <t>Underlying EBIT ($ million)</t>
  </si>
  <si>
    <t>Underlying NPAT ($ million)</t>
  </si>
  <si>
    <r>
      <t>Underlying NPATA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($ million)</t>
    </r>
  </si>
  <si>
    <t>Operating Cash Flow ($ million)</t>
  </si>
  <si>
    <t>Net Debt ($ million)</t>
  </si>
  <si>
    <t>Underlying NPAT attributable to ordinary equity holders ($ million)</t>
  </si>
  <si>
    <t>Right of use assets ($ million)</t>
  </si>
  <si>
    <t>Interest bearing liabilities ($ million)</t>
  </si>
  <si>
    <t>Total Liabilities ($ million)</t>
  </si>
  <si>
    <t>Total Assets ($ million)</t>
  </si>
  <si>
    <t>Net Revenue ($ million)</t>
  </si>
  <si>
    <t>Underlying EBITDA ($ million)</t>
  </si>
  <si>
    <t>Underlying EBITDA margin</t>
  </si>
  <si>
    <t>Underlying EBIT margin</t>
  </si>
  <si>
    <t>Underlying NPAT margin</t>
  </si>
  <si>
    <t>Underlying NPATA margin</t>
  </si>
  <si>
    <r>
      <t>ROIC (%)</t>
    </r>
    <r>
      <rPr>
        <vertAlign val="superscript"/>
        <sz val="11"/>
        <color theme="1"/>
        <rFont val="Calibri"/>
        <family val="2"/>
        <scheme val="minor"/>
      </rPr>
      <t>4</t>
    </r>
  </si>
  <si>
    <t>6. Free cash flow defined as net cash flow from operating activites excluding interest and tax less capital expenditure</t>
  </si>
  <si>
    <r>
      <t>Net debt/EBITDA</t>
    </r>
    <r>
      <rPr>
        <vertAlign val="superscript"/>
        <sz val="11"/>
        <color theme="1"/>
        <rFont val="Calibri"/>
        <family val="2"/>
        <scheme val="minor"/>
      </rPr>
      <t>7</t>
    </r>
  </si>
  <si>
    <t>7. FY18 assumes a full 12 months contribution from ToxFree</t>
  </si>
  <si>
    <t>Dividends (cents per share)</t>
  </si>
  <si>
    <t>Underlying Earnings per share attributable to ordinary equity holders (cents per share)</t>
  </si>
  <si>
    <r>
      <t>Cash Capex ($ million)</t>
    </r>
    <r>
      <rPr>
        <vertAlign val="superscript"/>
        <sz val="11"/>
        <color theme="1"/>
        <rFont val="Calibri"/>
        <family val="2"/>
        <scheme val="minor"/>
      </rPr>
      <t>5</t>
    </r>
  </si>
  <si>
    <r>
      <t>Free Cash Flow ($ million)</t>
    </r>
    <r>
      <rPr>
        <vertAlign val="superscript"/>
        <sz val="11"/>
        <color theme="1"/>
        <rFont val="Calibri"/>
        <family val="2"/>
        <scheme val="minor"/>
      </rPr>
      <t>6</t>
    </r>
  </si>
  <si>
    <r>
      <t>2015</t>
    </r>
    <r>
      <rPr>
        <b/>
        <vertAlign val="superscript"/>
        <sz val="11"/>
        <color theme="0"/>
        <rFont val="Calibri"/>
        <family val="2"/>
        <scheme val="minor"/>
      </rPr>
      <t xml:space="preserve"> 8</t>
    </r>
  </si>
  <si>
    <r>
      <t xml:space="preserve">2017 </t>
    </r>
    <r>
      <rPr>
        <b/>
        <vertAlign val="superscript"/>
        <sz val="11"/>
        <color theme="0"/>
        <rFont val="Calibri"/>
        <family val="2"/>
        <scheme val="minor"/>
      </rPr>
      <t>8</t>
    </r>
  </si>
  <si>
    <r>
      <t xml:space="preserve">2016 </t>
    </r>
    <r>
      <rPr>
        <b/>
        <vertAlign val="superscript"/>
        <sz val="11"/>
        <color theme="0"/>
        <rFont val="Calibri"/>
        <family val="2"/>
        <scheme val="minor"/>
      </rPr>
      <t>8</t>
    </r>
  </si>
  <si>
    <r>
      <t xml:space="preserve">2018 </t>
    </r>
    <r>
      <rPr>
        <b/>
        <vertAlign val="superscript"/>
        <sz val="11"/>
        <color theme="0"/>
        <rFont val="Calibri"/>
        <family val="2"/>
        <scheme val="minor"/>
      </rPr>
      <t>8</t>
    </r>
  </si>
  <si>
    <t>8. These years have not been restated to adjust for the change in accounting policy adopted in FY20 related to the non landfill land and buildings.</t>
  </si>
  <si>
    <t>Underlying NPAT margin attributable to ordinary equity holders</t>
  </si>
  <si>
    <t>FY21</t>
  </si>
  <si>
    <t>FY22</t>
  </si>
  <si>
    <t>FY23</t>
  </si>
  <si>
    <t>4. Return on Invested Capital calculated as tax effected underlying EBIT divided by average net assets plus net debt. FY18 excludes the impact of ToxFree acquisition.</t>
  </si>
  <si>
    <t>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</si>
</sst>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0.00\x"/>
    <numFmt numFmtId="166" formatCode="0.0%"/>
    <numFmt numFmtId="167" formatCode="#,##0.0;[Red]\(#,##0.0\)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43" fontId="0" fillId="0" borderId="0" xfId="0" applyNumberFormat="1"/>
    <xf numFmtId="168" fontId="0" fillId="0" borderId="0" xfId="0" applyNumberFormat="1"/>
    <xf numFmtId="166" fontId="0" fillId="0" borderId="0" xfId="0" applyNumberFormat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164" fontId="0" fillId="0" borderId="0" xfId="1" applyNumberFormat="1" applyFont="1" applyFill="1" applyAlignment="1">
      <alignment horizontal="right" vertical="center"/>
    </xf>
    <xf numFmtId="164" fontId="7" fillId="0" borderId="0" xfId="1" applyNumberFormat="1" applyFont="1" applyFill="1" applyAlignment="1">
      <alignment horizontal="right" vertical="center"/>
    </xf>
    <xf numFmtId="43" fontId="0" fillId="0" borderId="0" xfId="0" applyNumberFormat="1" applyAlignment="1">
      <alignment vertical="center"/>
    </xf>
    <xf numFmtId="43" fontId="0" fillId="0" borderId="0" xfId="1" applyFont="1" applyFill="1" applyAlignment="1">
      <alignment horizontal="right" vertical="center"/>
    </xf>
    <xf numFmtId="164" fontId="7" fillId="0" borderId="0" xfId="4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12" fillId="0" borderId="0" xfId="5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43" fontId="7" fillId="0" borderId="0" xfId="1" applyFont="1" applyFill="1" applyAlignment="1">
      <alignment horizontal="right" vertical="center"/>
    </xf>
    <xf numFmtId="10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6" fontId="0" fillId="0" borderId="0" xfId="2" applyNumberFormat="1" applyFont="1" applyFill="1" applyAlignment="1">
      <alignment horizontal="right" vertical="center"/>
    </xf>
    <xf numFmtId="164" fontId="7" fillId="0" borderId="1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Alignment="1">
      <alignment horizontal="right" vertical="center" wrapText="1"/>
    </xf>
  </cellXfs>
  <cellStyles count="6">
    <cellStyle name="Accent4" xfId="4" builtinId="41"/>
    <cellStyle name="Comma" xfId="1" builtinId="3"/>
    <cellStyle name="Hyperlink" xfId="5" builtinId="8"/>
    <cellStyle name="Normal" xfId="0" builtinId="0"/>
    <cellStyle name="Normal 2" xfId="3" xr:uid="{998F9EF7-8905-4486-98B9-0E854751C95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E2E24-545F-448F-A038-C9C86EB3CCC9}">
  <dimension ref="A1:O60"/>
  <sheetViews>
    <sheetView showGridLines="0" tabSelected="1" zoomScale="130" zoomScaleNormal="130" workbookViewId="0"/>
  </sheetViews>
  <sheetFormatPr defaultRowHeight="15" x14ac:dyDescent="0.25"/>
  <cols>
    <col min="1" max="1" width="83.5703125" customWidth="1"/>
    <col min="2" max="6" width="8.7109375" customWidth="1"/>
    <col min="7" max="7" width="3" customWidth="1"/>
    <col min="8" max="8" width="8.7109375" customWidth="1"/>
    <col min="9" max="9" width="3" customWidth="1"/>
    <col min="10" max="14" width="8.7109375" customWidth="1"/>
  </cols>
  <sheetData>
    <row r="1" spans="1:14" s="3" customFormat="1" ht="45" x14ac:dyDescent="0.25">
      <c r="A1" s="1" t="s">
        <v>14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7</v>
      </c>
      <c r="G1" s="18"/>
      <c r="H1" s="2" t="s">
        <v>15</v>
      </c>
      <c r="I1" s="18"/>
      <c r="J1" s="18" t="s">
        <v>8</v>
      </c>
      <c r="K1" s="18" t="s">
        <v>55</v>
      </c>
      <c r="L1" s="18" t="s">
        <v>56</v>
      </c>
      <c r="M1" s="18" t="s">
        <v>57</v>
      </c>
      <c r="N1" s="18" t="s">
        <v>59</v>
      </c>
    </row>
    <row r="2" spans="1:14" s="4" customFormat="1" ht="15" customHeight="1" x14ac:dyDescent="0.25">
      <c r="A2" s="4" t="s">
        <v>22</v>
      </c>
      <c r="B2" s="10">
        <v>1384.9</v>
      </c>
      <c r="C2" s="10">
        <v>1455.1</v>
      </c>
      <c r="D2" s="10">
        <v>1454.4</v>
      </c>
      <c r="E2" s="10">
        <v>1714.3</v>
      </c>
      <c r="F2" s="10">
        <v>2283.1</v>
      </c>
      <c r="G2" s="10"/>
      <c r="H2" s="10">
        <v>2332.1</v>
      </c>
      <c r="I2" s="10"/>
      <c r="J2" s="10">
        <v>2332.1</v>
      </c>
      <c r="K2" s="11">
        <v>2406.4</v>
      </c>
      <c r="L2" s="11">
        <v>3006.2</v>
      </c>
      <c r="M2" s="11">
        <v>3558.8</v>
      </c>
      <c r="N2" s="11">
        <v>3758.2</v>
      </c>
    </row>
    <row r="3" spans="1:14" s="4" customFormat="1" ht="15" customHeight="1" x14ac:dyDescent="0.25">
      <c r="A3" s="4" t="s">
        <v>23</v>
      </c>
      <c r="B3" s="10">
        <v>1301.0999999999999</v>
      </c>
      <c r="C3" s="10">
        <v>1320.7</v>
      </c>
      <c r="D3" s="10">
        <v>1350.7</v>
      </c>
      <c r="E3" s="10">
        <v>1564.9</v>
      </c>
      <c r="F3" s="10">
        <v>2109.1</v>
      </c>
      <c r="G3" s="10"/>
      <c r="H3" s="10">
        <v>2100.1</v>
      </c>
      <c r="I3" s="10"/>
      <c r="J3" s="10">
        <v>2100.1</v>
      </c>
      <c r="K3" s="11">
        <v>2198.9</v>
      </c>
      <c r="L3" s="19">
        <v>2603.8000000000002</v>
      </c>
      <c r="M3" s="11">
        <v>2965.8</v>
      </c>
      <c r="N3" s="11">
        <v>3194.5</v>
      </c>
    </row>
    <row r="4" spans="1:14" s="4" customFormat="1" ht="15" customHeight="1" x14ac:dyDescent="0.25">
      <c r="A4" s="4" t="s">
        <v>24</v>
      </c>
      <c r="B4" s="10">
        <v>231.3</v>
      </c>
      <c r="C4" s="10">
        <v>281.3</v>
      </c>
      <c r="D4" s="10">
        <v>301.3</v>
      </c>
      <c r="E4" s="10">
        <v>339.7</v>
      </c>
      <c r="F4" s="10">
        <v>461.6</v>
      </c>
      <c r="G4" s="10"/>
      <c r="H4" s="10">
        <v>473</v>
      </c>
      <c r="I4" s="10"/>
      <c r="J4" s="10">
        <v>515.70000000000005</v>
      </c>
      <c r="K4" s="11">
        <v>535.1</v>
      </c>
      <c r="L4" s="19">
        <v>581.6</v>
      </c>
      <c r="M4" s="20">
        <v>668.1</v>
      </c>
      <c r="N4" s="20">
        <v>728.7</v>
      </c>
    </row>
    <row r="5" spans="1:14" s="4" customFormat="1" ht="15" customHeight="1" x14ac:dyDescent="0.25">
      <c r="A5" s="4" t="s">
        <v>37</v>
      </c>
      <c r="B5" s="8">
        <v>0.17777265390823152</v>
      </c>
      <c r="C5" s="8">
        <v>0.21299310971454533</v>
      </c>
      <c r="D5" s="8">
        <v>0.22306951950840306</v>
      </c>
      <c r="E5" s="8">
        <v>0.21707457345517284</v>
      </c>
      <c r="F5" s="8">
        <v>0.21886112559859658</v>
      </c>
      <c r="G5" s="10"/>
      <c r="H5" s="8">
        <v>0.22522737012523214</v>
      </c>
      <c r="I5" s="8"/>
      <c r="J5" s="8">
        <v>0.24555973525070238</v>
      </c>
      <c r="K5" s="9">
        <f>K4/K3</f>
        <v>0.24334894720087316</v>
      </c>
      <c r="L5" s="9">
        <f>L4/L3</f>
        <v>0.22336584991166755</v>
      </c>
      <c r="M5" s="9">
        <f>M4/M3</f>
        <v>0.2252680558365365</v>
      </c>
      <c r="N5" s="9">
        <f>N4/N3</f>
        <v>0.22811081546407891</v>
      </c>
    </row>
    <row r="6" spans="1:14" s="4" customFormat="1" ht="15" customHeight="1" x14ac:dyDescent="0.25">
      <c r="A6" s="4" t="s">
        <v>25</v>
      </c>
      <c r="B6" s="10">
        <v>97.5</v>
      </c>
      <c r="C6" s="10">
        <v>122.6</v>
      </c>
      <c r="D6" s="10">
        <v>142.9</v>
      </c>
      <c r="E6" s="10">
        <v>166.4</v>
      </c>
      <c r="F6" s="10">
        <v>240.8</v>
      </c>
      <c r="G6" s="10"/>
      <c r="H6" s="10">
        <v>251.86260034893036</v>
      </c>
      <c r="I6" s="10"/>
      <c r="J6" s="10">
        <v>256.60000000000042</v>
      </c>
      <c r="K6" s="11">
        <v>258.7</v>
      </c>
      <c r="L6" s="11">
        <v>257.10000000000002</v>
      </c>
      <c r="M6" s="20">
        <v>302.2</v>
      </c>
      <c r="N6" s="20">
        <v>359.2</v>
      </c>
    </row>
    <row r="7" spans="1:14" s="4" customFormat="1" ht="15" customHeight="1" x14ac:dyDescent="0.25">
      <c r="A7" s="4" t="s">
        <v>38</v>
      </c>
      <c r="B7" s="8">
        <v>7.4936592114364778E-2</v>
      </c>
      <c r="C7" s="8">
        <v>9.2829560081774815E-2</v>
      </c>
      <c r="D7" s="8">
        <v>0.10579699415118086</v>
      </c>
      <c r="E7" s="8">
        <v>0.1063326730142501</v>
      </c>
      <c r="F7" s="8">
        <v>0.11417192167275142</v>
      </c>
      <c r="G7" s="10"/>
      <c r="H7" s="8">
        <v>0.11992886069660033</v>
      </c>
      <c r="I7" s="8"/>
      <c r="J7" s="8">
        <v>0.1221846578734348</v>
      </c>
      <c r="K7" s="9">
        <f>K6/K3</f>
        <v>0.11764973395788803</v>
      </c>
      <c r="L7" s="9">
        <f>L6/L3</f>
        <v>9.8740302634610949E-2</v>
      </c>
      <c r="M7" s="9">
        <f>M6/M3</f>
        <v>0.10189493559916379</v>
      </c>
      <c r="N7" s="9">
        <f>N6/N3</f>
        <v>0.11244326185631554</v>
      </c>
    </row>
    <row r="8" spans="1:14" s="4" customFormat="1" ht="15" customHeight="1" x14ac:dyDescent="0.25">
      <c r="A8" s="4" t="s">
        <v>26</v>
      </c>
      <c r="B8" s="10">
        <v>53.9</v>
      </c>
      <c r="C8" s="10">
        <v>61.6</v>
      </c>
      <c r="D8" s="10">
        <v>77.5</v>
      </c>
      <c r="E8" s="10">
        <v>97.8</v>
      </c>
      <c r="F8" s="10">
        <v>140.6</v>
      </c>
      <c r="G8" s="10"/>
      <c r="H8" s="10">
        <v>152.9</v>
      </c>
      <c r="I8" s="10"/>
      <c r="J8" s="10">
        <v>150</v>
      </c>
      <c r="K8" s="11">
        <v>153.19999999999999</v>
      </c>
      <c r="L8" s="19">
        <v>145</v>
      </c>
      <c r="M8" s="11">
        <v>148.6</v>
      </c>
      <c r="N8" s="11">
        <v>170.6</v>
      </c>
    </row>
    <row r="9" spans="1:14" s="4" customFormat="1" ht="15" customHeight="1" x14ac:dyDescent="0.25">
      <c r="A9" s="4" t="s">
        <v>39</v>
      </c>
      <c r="B9" s="8">
        <v>4.142648528168473E-2</v>
      </c>
      <c r="C9" s="8">
        <v>4.6641932308624214E-2</v>
      </c>
      <c r="D9" s="8">
        <v>5.7377656030206559E-2</v>
      </c>
      <c r="E9" s="8">
        <v>6.2496006134577287E-2</v>
      </c>
      <c r="F9" s="8">
        <v>6.666350576075103E-2</v>
      </c>
      <c r="G9" s="10"/>
      <c r="H9" s="8">
        <v>7.2806056854435502E-2</v>
      </c>
      <c r="I9" s="8"/>
      <c r="J9" s="8">
        <v>7.1425170229989052E-2</v>
      </c>
      <c r="K9" s="9">
        <f>K8/K3</f>
        <v>6.9671199235981612E-2</v>
      </c>
      <c r="L9" s="9">
        <f>L8/L3</f>
        <v>5.5687840847991395E-2</v>
      </c>
      <c r="M9" s="9">
        <f>M8/M3</f>
        <v>5.0104524917391591E-2</v>
      </c>
      <c r="N9" s="9">
        <f>N8/N3</f>
        <v>5.3404288621067456E-2</v>
      </c>
    </row>
    <row r="10" spans="1:14" s="4" customFormat="1" ht="15" customHeight="1" x14ac:dyDescent="0.25">
      <c r="A10" s="4" t="s">
        <v>30</v>
      </c>
      <c r="B10" s="21">
        <v>45.7</v>
      </c>
      <c r="C10" s="21">
        <v>63.3</v>
      </c>
      <c r="D10" s="21">
        <v>77.5</v>
      </c>
      <c r="E10" s="21">
        <v>98</v>
      </c>
      <c r="F10" s="21">
        <v>140.5</v>
      </c>
      <c r="G10" s="21"/>
      <c r="H10" s="21">
        <v>153.19999999999999</v>
      </c>
      <c r="I10" s="21"/>
      <c r="J10" s="21">
        <v>150.30000000000001</v>
      </c>
      <c r="K10" s="19">
        <v>150.80000000000001</v>
      </c>
      <c r="L10" s="19">
        <v>143.30000000000001</v>
      </c>
      <c r="M10" s="19">
        <v>146.69999999999999</v>
      </c>
      <c r="N10" s="19">
        <v>169</v>
      </c>
    </row>
    <row r="11" spans="1:14" s="4" customFormat="1" ht="15" customHeight="1" x14ac:dyDescent="0.25">
      <c r="A11" s="4" t="s">
        <v>54</v>
      </c>
      <c r="B11" s="8">
        <v>3.512412573975867E-2</v>
      </c>
      <c r="C11" s="8">
        <v>4.7929128492466111E-2</v>
      </c>
      <c r="D11" s="8">
        <v>5.7377656030206559E-2</v>
      </c>
      <c r="E11" s="8">
        <v>6.2623809828104032E-2</v>
      </c>
      <c r="F11" s="8">
        <v>6.66160921720165E-2</v>
      </c>
      <c r="G11" s="21"/>
      <c r="H11" s="8">
        <v>7.2948907194895482E-2</v>
      </c>
      <c r="I11" s="8"/>
      <c r="J11" s="8">
        <v>7.1568020570449031E-2</v>
      </c>
      <c r="K11" s="9">
        <f>K10/K3</f>
        <v>6.8579744417663374E-2</v>
      </c>
      <c r="L11" s="9">
        <f>L10/L3</f>
        <v>5.5034948920808048E-2</v>
      </c>
      <c r="M11" s="9">
        <f>M10/M3</f>
        <v>4.9463888326926962E-2</v>
      </c>
      <c r="N11" s="9">
        <f>N10/N3</f>
        <v>5.2903427766473624E-2</v>
      </c>
    </row>
    <row r="12" spans="1:14" s="4" customFormat="1" ht="15" customHeight="1" x14ac:dyDescent="0.25">
      <c r="A12" s="4" t="s">
        <v>27</v>
      </c>
      <c r="B12" s="10">
        <v>55.3</v>
      </c>
      <c r="C12" s="10">
        <v>66.289999999999992</v>
      </c>
      <c r="D12" s="10">
        <v>80.44</v>
      </c>
      <c r="E12" s="10">
        <v>100.80999999999999</v>
      </c>
      <c r="F12" s="10">
        <v>151.79999999999998</v>
      </c>
      <c r="G12" s="10"/>
      <c r="H12" s="10">
        <v>164.59</v>
      </c>
      <c r="I12" s="10"/>
      <c r="J12" s="10">
        <v>161.69</v>
      </c>
      <c r="K12" s="11">
        <v>164.1</v>
      </c>
      <c r="L12" s="11">
        <v>156.19999999999999</v>
      </c>
      <c r="M12" s="11">
        <v>160.1</v>
      </c>
      <c r="N12" s="11">
        <v>182</v>
      </c>
    </row>
    <row r="13" spans="1:14" s="4" customFormat="1" ht="15" customHeight="1" x14ac:dyDescent="0.25">
      <c r="A13" s="4" t="s">
        <v>40</v>
      </c>
      <c r="B13" s="8">
        <v>4.2502497886403812E-2</v>
      </c>
      <c r="C13" s="8">
        <v>5.0193079427576275E-2</v>
      </c>
      <c r="D13" s="8">
        <v>5.9554305175094392E-2</v>
      </c>
      <c r="E13" s="8">
        <v>6.4419451722154755E-2</v>
      </c>
      <c r="F13" s="8">
        <v>7.1973827699018528E-2</v>
      </c>
      <c r="G13" s="10"/>
      <c r="H13" s="8">
        <v>7.837245845435932E-2</v>
      </c>
      <c r="I13" s="8"/>
      <c r="J13" s="8">
        <v>7.6991571829912869E-2</v>
      </c>
      <c r="K13" s="9">
        <f>K12/K3</f>
        <v>7.4628223202510335E-2</v>
      </c>
      <c r="L13" s="9">
        <f>L12/L3</f>
        <v>5.9989246485905208E-2</v>
      </c>
      <c r="M13" s="9">
        <f>M12/M3</f>
        <v>5.3982062175466985E-2</v>
      </c>
      <c r="N13" s="9">
        <f>N12/N3</f>
        <v>5.6972922210048522E-2</v>
      </c>
    </row>
    <row r="14" spans="1:14" s="4" customFormat="1" ht="15" customHeight="1" x14ac:dyDescent="0.25">
      <c r="A14" s="4" t="s">
        <v>41</v>
      </c>
      <c r="B14" s="10">
        <v>3.7</v>
      </c>
      <c r="C14" s="10">
        <v>4.2</v>
      </c>
      <c r="D14" s="10">
        <v>4.8</v>
      </c>
      <c r="E14" s="10">
        <v>5.2</v>
      </c>
      <c r="F14" s="10">
        <v>5.4</v>
      </c>
      <c r="G14" s="10"/>
      <c r="H14" s="10">
        <v>5.6</v>
      </c>
      <c r="I14" s="10"/>
      <c r="J14" s="10">
        <v>5.5</v>
      </c>
      <c r="K14" s="11">
        <v>5</v>
      </c>
      <c r="L14" s="11">
        <v>4.5</v>
      </c>
      <c r="M14" s="11">
        <v>4.9000000000000004</v>
      </c>
      <c r="N14" s="11">
        <v>5.5</v>
      </c>
    </row>
    <row r="15" spans="1:14" s="4" customFormat="1" ht="15" customHeight="1" x14ac:dyDescent="0.25">
      <c r="A15" s="4" t="s">
        <v>28</v>
      </c>
      <c r="B15" s="10">
        <v>176.2</v>
      </c>
      <c r="C15" s="10">
        <v>190.7</v>
      </c>
      <c r="D15" s="10">
        <v>189.6</v>
      </c>
      <c r="E15" s="10">
        <v>221.2</v>
      </c>
      <c r="F15" s="10">
        <v>350.8</v>
      </c>
      <c r="G15" s="10"/>
      <c r="H15" s="10">
        <v>366</v>
      </c>
      <c r="I15" s="10"/>
      <c r="J15" s="10">
        <v>401.5</v>
      </c>
      <c r="K15" s="11">
        <v>424.4</v>
      </c>
      <c r="L15" s="11">
        <v>466.3</v>
      </c>
      <c r="M15" s="11">
        <v>481.8</v>
      </c>
      <c r="N15" s="11">
        <v>542.1</v>
      </c>
    </row>
    <row r="16" spans="1:14" s="4" customFormat="1" ht="15" customHeight="1" x14ac:dyDescent="0.25">
      <c r="A16" s="4" t="s">
        <v>47</v>
      </c>
      <c r="B16" s="10">
        <v>175.9</v>
      </c>
      <c r="C16" s="10">
        <v>153.5</v>
      </c>
      <c r="D16" s="10">
        <v>155.30000000000001</v>
      </c>
      <c r="E16" s="10">
        <v>143.5</v>
      </c>
      <c r="F16" s="10">
        <v>192.5</v>
      </c>
      <c r="G16" s="10"/>
      <c r="H16" s="10">
        <v>209.8</v>
      </c>
      <c r="I16" s="10"/>
      <c r="J16" s="10">
        <v>209.8</v>
      </c>
      <c r="K16" s="11">
        <v>246.2</v>
      </c>
      <c r="L16" s="11">
        <v>263</v>
      </c>
      <c r="M16" s="11">
        <v>385.9</v>
      </c>
      <c r="N16" s="11">
        <v>403.2</v>
      </c>
    </row>
    <row r="17" spans="1:15" s="4" customFormat="1" ht="15" customHeight="1" x14ac:dyDescent="0.25">
      <c r="A17" s="4" t="s">
        <v>48</v>
      </c>
      <c r="B17" s="10">
        <v>18.899999999999999</v>
      </c>
      <c r="C17" s="10">
        <v>50.7</v>
      </c>
      <c r="D17" s="10">
        <v>62.7</v>
      </c>
      <c r="E17" s="10">
        <v>117</v>
      </c>
      <c r="F17" s="10">
        <v>206.4</v>
      </c>
      <c r="G17" s="10"/>
      <c r="H17" s="10">
        <v>230.1</v>
      </c>
      <c r="I17" s="10"/>
      <c r="J17" s="10">
        <v>274.39999999999998</v>
      </c>
      <c r="K17" s="11">
        <v>252.5</v>
      </c>
      <c r="L17" s="11">
        <v>248.3</v>
      </c>
      <c r="M17" s="20">
        <f>M15+64.7+9.4-M16</f>
        <v>170</v>
      </c>
      <c r="N17" s="20">
        <v>229.1</v>
      </c>
      <c r="O17" s="12"/>
    </row>
    <row r="18" spans="1:15" s="4" customFormat="1" ht="15" customHeight="1" x14ac:dyDescent="0.25">
      <c r="A18" s="4" t="s">
        <v>45</v>
      </c>
      <c r="B18" s="13">
        <v>1.5</v>
      </c>
      <c r="C18" s="13">
        <v>1.7</v>
      </c>
      <c r="D18" s="13">
        <v>2.1</v>
      </c>
      <c r="E18" s="13">
        <v>2.5</v>
      </c>
      <c r="F18" s="13">
        <v>3.55</v>
      </c>
      <c r="G18" s="13"/>
      <c r="H18" s="13">
        <v>4.0999999999999996</v>
      </c>
      <c r="I18" s="13"/>
      <c r="J18" s="13">
        <v>4.0999999999999996</v>
      </c>
      <c r="K18" s="11">
        <v>4.5999999999999996</v>
      </c>
      <c r="L18" s="11">
        <v>4.9000000000000004</v>
      </c>
      <c r="M18" s="22">
        <v>4.9000000000000004</v>
      </c>
      <c r="N18" s="22">
        <v>5</v>
      </c>
    </row>
    <row r="19" spans="1:15" s="4" customFormat="1" ht="15" customHeight="1" x14ac:dyDescent="0.25">
      <c r="A19" s="4" t="s">
        <v>16</v>
      </c>
      <c r="B19" s="8">
        <v>0.51900000000000002</v>
      </c>
      <c r="C19" s="8">
        <v>0.42699999999999999</v>
      </c>
      <c r="D19" s="8">
        <v>0.43099999999999999</v>
      </c>
      <c r="E19" s="8">
        <v>0.51900000000000002</v>
      </c>
      <c r="F19" s="8">
        <v>0.51700000000000002</v>
      </c>
      <c r="G19" s="8"/>
      <c r="H19" s="8">
        <v>0.54900000000000004</v>
      </c>
      <c r="I19" s="8"/>
      <c r="J19" s="8">
        <v>0.54900000000000004</v>
      </c>
      <c r="K19" s="9">
        <v>0.629</v>
      </c>
      <c r="L19" s="9">
        <v>0.70499999999999996</v>
      </c>
      <c r="M19" s="23">
        <v>0.74299999999999999</v>
      </c>
      <c r="N19" s="23">
        <v>0.65900000000000003</v>
      </c>
    </row>
    <row r="20" spans="1:15" s="4" customFormat="1" ht="15" customHeight="1" x14ac:dyDescent="0.25">
      <c r="A20" s="4" t="s">
        <v>46</v>
      </c>
      <c r="B20" s="10">
        <v>2.8</v>
      </c>
      <c r="C20" s="10">
        <v>3.9</v>
      </c>
      <c r="D20" s="10">
        <v>4.7</v>
      </c>
      <c r="E20" s="10">
        <v>5.3</v>
      </c>
      <c r="F20" s="10">
        <v>6.9</v>
      </c>
      <c r="G20" s="10"/>
      <c r="H20" s="10">
        <v>7.5</v>
      </c>
      <c r="I20" s="10"/>
      <c r="J20" s="10">
        <v>7.3</v>
      </c>
      <c r="K20" s="11">
        <v>7.3</v>
      </c>
      <c r="L20" s="14">
        <v>6.9</v>
      </c>
      <c r="M20" s="11">
        <v>6.6</v>
      </c>
      <c r="N20" s="11">
        <v>7.6</v>
      </c>
    </row>
    <row r="21" spans="1:15" s="4" customFormat="1" ht="15" customHeight="1" x14ac:dyDescent="0.25">
      <c r="A21" s="4" t="s">
        <v>29</v>
      </c>
      <c r="B21" s="10">
        <v>314.7</v>
      </c>
      <c r="C21" s="10">
        <v>311.10000000000002</v>
      </c>
      <c r="D21" s="10">
        <v>327</v>
      </c>
      <c r="E21" s="10">
        <v>673.2</v>
      </c>
      <c r="F21" s="10">
        <v>658.5</v>
      </c>
      <c r="G21" s="10"/>
      <c r="H21" s="10">
        <v>690.5</v>
      </c>
      <c r="I21" s="10"/>
      <c r="J21" s="10">
        <v>955.6</v>
      </c>
      <c r="K21" s="11">
        <v>1035.4000000000001</v>
      </c>
      <c r="L21" s="11">
        <v>1656.6</v>
      </c>
      <c r="M21" s="11">
        <v>1533.1</v>
      </c>
      <c r="N21" s="11">
        <v>1656.4</v>
      </c>
    </row>
    <row r="22" spans="1:15" s="4" customFormat="1" ht="15" customHeight="1" x14ac:dyDescent="0.25">
      <c r="A22" s="4" t="s">
        <v>43</v>
      </c>
      <c r="B22" s="15">
        <v>1.36</v>
      </c>
      <c r="C22" s="15">
        <v>1.1100000000000001</v>
      </c>
      <c r="D22" s="15">
        <v>1.0900000000000001</v>
      </c>
      <c r="E22" s="15">
        <v>1.64</v>
      </c>
      <c r="F22" s="15">
        <v>1.43</v>
      </c>
      <c r="G22" s="15"/>
      <c r="H22" s="15">
        <v>1.46</v>
      </c>
      <c r="I22" s="15"/>
      <c r="J22" s="15">
        <v>1.85</v>
      </c>
      <c r="K22" s="24">
        <v>1.61</v>
      </c>
      <c r="L22" s="24">
        <v>2.23</v>
      </c>
      <c r="M22" s="24">
        <v>1.89</v>
      </c>
      <c r="N22" s="24">
        <v>1.89</v>
      </c>
    </row>
    <row r="23" spans="1:15" s="4" customFormat="1" x14ac:dyDescent="0.25">
      <c r="B23" s="15"/>
      <c r="C23" s="8"/>
      <c r="D23" s="8"/>
      <c r="E23" s="8"/>
      <c r="F23" s="8"/>
      <c r="G23" s="15"/>
      <c r="H23" s="15"/>
      <c r="I23" s="15"/>
      <c r="J23" s="8"/>
      <c r="K23" s="21"/>
      <c r="L23" s="21"/>
      <c r="M23" s="25"/>
      <c r="N23" s="21"/>
    </row>
    <row r="24" spans="1:15" s="4" customFormat="1" ht="45" x14ac:dyDescent="0.25">
      <c r="A24" s="1" t="s">
        <v>13</v>
      </c>
      <c r="B24" s="18" t="s">
        <v>49</v>
      </c>
      <c r="C24" s="18" t="s">
        <v>51</v>
      </c>
      <c r="D24" s="18" t="s">
        <v>50</v>
      </c>
      <c r="E24" s="18" t="s">
        <v>52</v>
      </c>
      <c r="F24" s="18">
        <v>2019</v>
      </c>
      <c r="G24" s="18"/>
      <c r="H24" s="18" t="s">
        <v>15</v>
      </c>
      <c r="I24" s="18"/>
      <c r="J24" s="18">
        <v>2020</v>
      </c>
      <c r="K24" s="18" t="str">
        <f>K1</f>
        <v>FY21</v>
      </c>
      <c r="L24" s="18" t="str">
        <f>L1</f>
        <v>FY22</v>
      </c>
      <c r="M24" s="18" t="s">
        <v>57</v>
      </c>
      <c r="N24" s="18" t="s">
        <v>59</v>
      </c>
    </row>
    <row r="25" spans="1:15" s="4" customFormat="1" x14ac:dyDescent="0.25">
      <c r="A25" s="4" t="s">
        <v>31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/>
      <c r="H25" s="11">
        <v>0</v>
      </c>
      <c r="I25" s="11"/>
      <c r="J25" s="11">
        <v>416.7</v>
      </c>
      <c r="K25" s="11">
        <v>479.2</v>
      </c>
      <c r="L25" s="11">
        <v>614.70000000000005</v>
      </c>
      <c r="M25" s="11">
        <v>609.4</v>
      </c>
      <c r="N25" s="11">
        <v>611.1</v>
      </c>
    </row>
    <row r="26" spans="1:15" s="4" customFormat="1" x14ac:dyDescent="0.25">
      <c r="A26" s="4" t="s">
        <v>34</v>
      </c>
      <c r="B26" s="11">
        <v>2869.7</v>
      </c>
      <c r="C26" s="11">
        <v>2909.8</v>
      </c>
      <c r="D26" s="11">
        <v>2957.6</v>
      </c>
      <c r="E26" s="11">
        <v>4047.1</v>
      </c>
      <c r="F26" s="11">
        <v>4129.2</v>
      </c>
      <c r="G26" s="11"/>
      <c r="H26" s="11">
        <v>4257.8999999999996</v>
      </c>
      <c r="I26" s="11"/>
      <c r="J26" s="11">
        <v>4510.3</v>
      </c>
      <c r="K26" s="11">
        <v>4651.5</v>
      </c>
      <c r="L26" s="11">
        <v>5848.7</v>
      </c>
      <c r="M26" s="11">
        <v>6073.3</v>
      </c>
      <c r="N26" s="11">
        <v>6372.5</v>
      </c>
    </row>
    <row r="27" spans="1:15" s="4" customFormat="1" x14ac:dyDescent="0.25">
      <c r="A27" s="4" t="s">
        <v>32</v>
      </c>
      <c r="B27" s="11">
        <v>351.7</v>
      </c>
      <c r="C27" s="11">
        <v>359.4</v>
      </c>
      <c r="D27" s="11">
        <v>370.2</v>
      </c>
      <c r="E27" s="11">
        <v>725.2</v>
      </c>
      <c r="F27" s="11">
        <v>714.7</v>
      </c>
      <c r="G27" s="11"/>
      <c r="H27" s="11">
        <v>800.3</v>
      </c>
      <c r="I27" s="11"/>
      <c r="J27" s="11">
        <v>1065.4000000000001</v>
      </c>
      <c r="K27" s="11">
        <v>1073.3</v>
      </c>
      <c r="L27" s="11">
        <v>1683.8</v>
      </c>
      <c r="M27" s="11">
        <v>1589.1</v>
      </c>
      <c r="N27" s="11">
        <v>1731.9</v>
      </c>
    </row>
    <row r="28" spans="1:15" s="4" customFormat="1" x14ac:dyDescent="0.25">
      <c r="A28" s="4" t="s">
        <v>33</v>
      </c>
      <c r="B28" s="11">
        <v>1115</v>
      </c>
      <c r="C28" s="11">
        <v>1128.3</v>
      </c>
      <c r="D28" s="11">
        <v>1132.5999999999999</v>
      </c>
      <c r="E28" s="11">
        <v>1559</v>
      </c>
      <c r="F28" s="11">
        <v>1592.6</v>
      </c>
      <c r="G28" s="11"/>
      <c r="H28" s="11">
        <v>1675.1</v>
      </c>
      <c r="I28" s="11"/>
      <c r="J28" s="11">
        <v>1939.3</v>
      </c>
      <c r="K28" s="11">
        <v>2015.2</v>
      </c>
      <c r="L28" s="11">
        <v>3220.5</v>
      </c>
      <c r="M28" s="11">
        <v>3127.9</v>
      </c>
      <c r="N28" s="11">
        <v>3370.9</v>
      </c>
    </row>
    <row r="29" spans="1:15" s="4" customFormat="1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21"/>
      <c r="L29" s="21"/>
      <c r="M29" s="21"/>
      <c r="N29" s="21"/>
      <c r="O29" s="16"/>
    </row>
    <row r="30" spans="1:15" s="4" customFormat="1" ht="45" x14ac:dyDescent="0.25">
      <c r="A30" s="1" t="s">
        <v>12</v>
      </c>
      <c r="B30" s="18" t="s">
        <v>3</v>
      </c>
      <c r="C30" s="18" t="s">
        <v>4</v>
      </c>
      <c r="D30" s="18" t="s">
        <v>5</v>
      </c>
      <c r="E30" s="18" t="s">
        <v>6</v>
      </c>
      <c r="F30" s="18" t="s">
        <v>7</v>
      </c>
      <c r="G30" s="18"/>
      <c r="H30" s="18" t="s">
        <v>15</v>
      </c>
      <c r="I30" s="18"/>
      <c r="J30" s="18" t="s">
        <v>8</v>
      </c>
      <c r="K30" s="18" t="s">
        <v>55</v>
      </c>
      <c r="L30" s="18" t="s">
        <v>56</v>
      </c>
      <c r="M30" s="18" t="s">
        <v>57</v>
      </c>
      <c r="N30" s="18" t="s">
        <v>59</v>
      </c>
    </row>
    <row r="31" spans="1:15" s="4" customFormat="1" x14ac:dyDescent="0.25">
      <c r="A31" s="17" t="s">
        <v>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5" s="4" customFormat="1" x14ac:dyDescent="0.25">
      <c r="A32" s="4" t="s">
        <v>35</v>
      </c>
      <c r="B32" s="11">
        <v>863.4</v>
      </c>
      <c r="C32" s="11">
        <v>924</v>
      </c>
      <c r="D32" s="11">
        <v>958.8</v>
      </c>
      <c r="E32" s="11">
        <v>1107.3</v>
      </c>
      <c r="F32" s="11">
        <v>1362.3</v>
      </c>
      <c r="G32" s="11"/>
      <c r="H32" s="11">
        <v>1372.8128400518799</v>
      </c>
      <c r="I32" s="11"/>
      <c r="J32" s="11">
        <v>1372.8128400518799</v>
      </c>
      <c r="K32" s="11">
        <v>1476.3</v>
      </c>
      <c r="L32" s="11">
        <v>1818.6</v>
      </c>
      <c r="M32" s="11">
        <v>2091.6999999999998</v>
      </c>
      <c r="N32" s="11">
        <v>2224.1999999999998</v>
      </c>
    </row>
    <row r="33" spans="1:14" s="4" customFormat="1" x14ac:dyDescent="0.25">
      <c r="A33" s="4" t="s">
        <v>36</v>
      </c>
      <c r="B33" s="11">
        <v>198</v>
      </c>
      <c r="C33" s="26">
        <v>237.70000000000002</v>
      </c>
      <c r="D33" s="26">
        <v>257</v>
      </c>
      <c r="E33" s="26">
        <v>285.7</v>
      </c>
      <c r="F33" s="11">
        <v>352.8</v>
      </c>
      <c r="G33" s="11"/>
      <c r="H33" s="11">
        <v>358.06396063084014</v>
      </c>
      <c r="I33" s="11"/>
      <c r="J33" s="11">
        <v>388.3</v>
      </c>
      <c r="K33" s="11">
        <v>405.5</v>
      </c>
      <c r="L33" s="11">
        <v>469.4</v>
      </c>
      <c r="M33" s="27">
        <v>562.70000000000005</v>
      </c>
      <c r="N33" s="27">
        <v>612.79999999999995</v>
      </c>
    </row>
    <row r="34" spans="1:14" s="4" customFormat="1" x14ac:dyDescent="0.25">
      <c r="A34" s="4" t="s">
        <v>10</v>
      </c>
      <c r="B34" s="9">
        <v>0.22932592077831829</v>
      </c>
      <c r="C34" s="9">
        <v>0.25725108225108229</v>
      </c>
      <c r="D34" s="9">
        <v>0.26804338756779311</v>
      </c>
      <c r="E34" s="9">
        <v>0.25801499142057255</v>
      </c>
      <c r="F34" s="9">
        <v>0.25897379431843209</v>
      </c>
      <c r="G34" s="9"/>
      <c r="H34" s="9">
        <v>0.26082503760476816</v>
      </c>
      <c r="I34" s="9"/>
      <c r="J34" s="9">
        <v>0.28284991855504921</v>
      </c>
      <c r="K34" s="28">
        <f>K33/K32</f>
        <v>0.27467316941001152</v>
      </c>
      <c r="L34" s="28">
        <f>L33/L32</f>
        <v>0.25811063455405259</v>
      </c>
      <c r="M34" s="28">
        <f>M33/M32</f>
        <v>0.26901563321700056</v>
      </c>
      <c r="N34" s="28">
        <f>N33/N32</f>
        <v>0.27551479183526661</v>
      </c>
    </row>
    <row r="35" spans="1:14" s="4" customFormat="1" x14ac:dyDescent="0.25">
      <c r="A35" s="4" t="s">
        <v>25</v>
      </c>
      <c r="B35" s="11">
        <v>99</v>
      </c>
      <c r="C35" s="11">
        <v>113.6</v>
      </c>
      <c r="D35" s="11">
        <v>137.6</v>
      </c>
      <c r="E35" s="11">
        <v>159.19999999999999</v>
      </c>
      <c r="F35" s="11">
        <v>204</v>
      </c>
      <c r="G35" s="11"/>
      <c r="H35" s="11">
        <v>209.19466437084014</v>
      </c>
      <c r="I35" s="11"/>
      <c r="J35" s="11">
        <v>212.7</v>
      </c>
      <c r="K35" s="11">
        <v>213</v>
      </c>
      <c r="L35" s="11">
        <v>227.8</v>
      </c>
      <c r="M35" s="11">
        <v>278.10000000000002</v>
      </c>
      <c r="N35" s="11">
        <v>329</v>
      </c>
    </row>
    <row r="36" spans="1:14" s="4" customFormat="1" x14ac:dyDescent="0.25">
      <c r="A36" s="4" t="s">
        <v>11</v>
      </c>
      <c r="B36" s="9">
        <v>0.11466296038915914</v>
      </c>
      <c r="C36" s="9">
        <v>0.12294372294372294</v>
      </c>
      <c r="D36" s="9">
        <v>0.14351272423863162</v>
      </c>
      <c r="E36" s="9">
        <v>0.14377314187663687</v>
      </c>
      <c r="F36" s="9">
        <v>0.14974675181678046</v>
      </c>
      <c r="G36" s="9"/>
      <c r="H36" s="9">
        <v>0.15238396543765897</v>
      </c>
      <c r="I36" s="9"/>
      <c r="J36" s="9">
        <v>0.15493736203105579</v>
      </c>
      <c r="K36" s="9">
        <v>0.14399999999999999</v>
      </c>
      <c r="L36" s="9">
        <v>0.125</v>
      </c>
      <c r="M36" s="9">
        <v>0.13300000000000001</v>
      </c>
      <c r="N36" s="9">
        <v>0.14799999999999999</v>
      </c>
    </row>
    <row r="37" spans="1:14" s="4" customFormat="1" x14ac:dyDescent="0.25">
      <c r="A37" s="17" t="s">
        <v>1</v>
      </c>
      <c r="B37" s="11"/>
      <c r="C37" s="11"/>
      <c r="D37" s="11"/>
      <c r="E37" s="11"/>
      <c r="F37" s="11"/>
      <c r="G37" s="11"/>
      <c r="H37" s="11"/>
      <c r="I37" s="11"/>
      <c r="J37" s="11"/>
      <c r="K37" s="9"/>
      <c r="L37" s="9"/>
      <c r="M37" s="21"/>
      <c r="N37" s="21"/>
    </row>
    <row r="38" spans="1:14" s="4" customFormat="1" x14ac:dyDescent="0.25">
      <c r="A38" s="4" t="s">
        <v>35</v>
      </c>
      <c r="B38" s="31" t="s">
        <v>9</v>
      </c>
      <c r="C38" s="31"/>
      <c r="D38" s="11">
        <v>260</v>
      </c>
      <c r="E38" s="11">
        <v>322.39999999999998</v>
      </c>
      <c r="F38" s="11">
        <v>495</v>
      </c>
      <c r="G38" s="11"/>
      <c r="H38" s="11">
        <v>513.61025489630003</v>
      </c>
      <c r="I38" s="11"/>
      <c r="J38" s="11">
        <v>513.61025489630003</v>
      </c>
      <c r="K38" s="11">
        <v>512.70000000000005</v>
      </c>
      <c r="L38" s="11">
        <v>550.5</v>
      </c>
      <c r="M38" s="11">
        <v>610.6</v>
      </c>
      <c r="N38" s="11">
        <v>691.7</v>
      </c>
    </row>
    <row r="39" spans="1:14" s="4" customFormat="1" x14ac:dyDescent="0.25">
      <c r="A39" s="4" t="s">
        <v>36</v>
      </c>
      <c r="B39" s="31"/>
      <c r="C39" s="31"/>
      <c r="D39" s="11">
        <v>40.700000000000003</v>
      </c>
      <c r="E39" s="26">
        <v>54.2</v>
      </c>
      <c r="F39" s="11">
        <v>86.9</v>
      </c>
      <c r="G39" s="11"/>
      <c r="H39" s="11">
        <v>97.929422485677506</v>
      </c>
      <c r="I39" s="11"/>
      <c r="J39" s="11">
        <v>106.3</v>
      </c>
      <c r="K39" s="11">
        <v>110</v>
      </c>
      <c r="L39" s="11">
        <v>96.2</v>
      </c>
      <c r="M39" s="27">
        <v>92.4</v>
      </c>
      <c r="N39" s="27">
        <v>115.2</v>
      </c>
    </row>
    <row r="40" spans="1:14" s="4" customFormat="1" x14ac:dyDescent="0.25">
      <c r="A40" s="4" t="s">
        <v>10</v>
      </c>
      <c r="B40" s="31"/>
      <c r="C40" s="31"/>
      <c r="D40" s="9">
        <v>0.15653846153846154</v>
      </c>
      <c r="E40" s="9">
        <v>0.16811414392059557</v>
      </c>
      <c r="F40" s="9">
        <v>0.17555555555555558</v>
      </c>
      <c r="G40" s="9"/>
      <c r="H40" s="9">
        <v>0.19066874454336946</v>
      </c>
      <c r="I40" s="9"/>
      <c r="J40" s="9">
        <v>0.20696627255127995</v>
      </c>
      <c r="K40" s="28">
        <f>K39/K38</f>
        <v>0.21455041934854688</v>
      </c>
      <c r="L40" s="28">
        <f>L39/L38</f>
        <v>0.17475022706630336</v>
      </c>
      <c r="M40" s="28">
        <f>M39/M38</f>
        <v>0.15132656403537503</v>
      </c>
      <c r="N40" s="28">
        <f>N39/N38</f>
        <v>0.16654619054503397</v>
      </c>
    </row>
    <row r="41" spans="1:14" s="4" customFormat="1" x14ac:dyDescent="0.25">
      <c r="A41" s="4" t="s">
        <v>25</v>
      </c>
      <c r="B41" s="31"/>
      <c r="C41" s="31"/>
      <c r="D41" s="11">
        <v>27.8</v>
      </c>
      <c r="E41" s="11">
        <v>36.799999999999997</v>
      </c>
      <c r="F41" s="11">
        <v>54</v>
      </c>
      <c r="G41" s="11"/>
      <c r="H41" s="11">
        <v>63.0600032556776</v>
      </c>
      <c r="I41" s="11"/>
      <c r="J41" s="11">
        <v>64.3</v>
      </c>
      <c r="K41" s="11">
        <v>67.599999999999994</v>
      </c>
      <c r="L41" s="11">
        <v>53</v>
      </c>
      <c r="M41" s="11">
        <v>48.8</v>
      </c>
      <c r="N41" s="11">
        <v>67.7</v>
      </c>
    </row>
    <row r="42" spans="1:14" s="4" customFormat="1" x14ac:dyDescent="0.25">
      <c r="A42" s="4" t="s">
        <v>11</v>
      </c>
      <c r="B42" s="31"/>
      <c r="C42" s="31"/>
      <c r="D42" s="9">
        <v>0.10692307692307693</v>
      </c>
      <c r="E42" s="9">
        <v>0.11414392059553349</v>
      </c>
      <c r="F42" s="9">
        <v>0.10909090909090909</v>
      </c>
      <c r="G42" s="9"/>
      <c r="H42" s="9">
        <v>0.12277792870083887</v>
      </c>
      <c r="I42" s="9"/>
      <c r="J42" s="9">
        <v>0.12519220437485701</v>
      </c>
      <c r="K42" s="9">
        <v>0.13200000000000001</v>
      </c>
      <c r="L42" s="9">
        <v>9.6000000000000002E-2</v>
      </c>
      <c r="M42" s="9">
        <v>0.08</v>
      </c>
      <c r="N42" s="9">
        <v>9.8000000000000004E-2</v>
      </c>
    </row>
    <row r="43" spans="1:14" s="4" customFormat="1" ht="15.75" thickBot="1" x14ac:dyDescent="0.3">
      <c r="A43" s="17" t="s">
        <v>2</v>
      </c>
      <c r="B43" s="11"/>
      <c r="C43" s="11"/>
      <c r="D43" s="11"/>
      <c r="E43" s="11"/>
      <c r="F43" s="11"/>
      <c r="G43" s="11"/>
      <c r="H43" s="11"/>
      <c r="I43" s="11"/>
      <c r="J43" s="11"/>
      <c r="K43" s="9"/>
      <c r="L43" s="9"/>
      <c r="M43" s="21"/>
      <c r="N43" s="21"/>
    </row>
    <row r="44" spans="1:14" s="4" customFormat="1" ht="15.75" thickBot="1" x14ac:dyDescent="0.3">
      <c r="A44" s="4" t="s">
        <v>35</v>
      </c>
      <c r="B44" s="31" t="s">
        <v>9</v>
      </c>
      <c r="C44" s="31"/>
      <c r="D44" s="11">
        <v>175.9</v>
      </c>
      <c r="E44" s="29">
        <v>185.8</v>
      </c>
      <c r="F44" s="11">
        <v>341.9</v>
      </c>
      <c r="G44" s="11"/>
      <c r="H44" s="11">
        <v>313.42057042120001</v>
      </c>
      <c r="I44" s="11"/>
      <c r="J44" s="11">
        <v>313.44057042119999</v>
      </c>
      <c r="K44" s="30">
        <v>305.60000000000002</v>
      </c>
      <c r="L44" s="30">
        <v>328.6</v>
      </c>
      <c r="M44" s="30">
        <v>375.8</v>
      </c>
      <c r="N44" s="30">
        <v>404.6</v>
      </c>
    </row>
    <row r="45" spans="1:14" s="4" customFormat="1" x14ac:dyDescent="0.25">
      <c r="A45" s="4" t="s">
        <v>36</v>
      </c>
      <c r="B45" s="31"/>
      <c r="C45" s="31"/>
      <c r="D45" s="11">
        <v>18.2</v>
      </c>
      <c r="E45" s="26">
        <v>18.899999999999999</v>
      </c>
      <c r="F45" s="11">
        <v>46.6</v>
      </c>
      <c r="G45" s="11"/>
      <c r="H45" s="11">
        <v>44.9</v>
      </c>
      <c r="I45" s="11"/>
      <c r="J45" s="11">
        <v>45.9</v>
      </c>
      <c r="K45" s="11">
        <v>48</v>
      </c>
      <c r="L45" s="11">
        <v>47.2</v>
      </c>
      <c r="M45" s="27">
        <v>52.7</v>
      </c>
      <c r="N45" s="27">
        <v>53.1</v>
      </c>
    </row>
    <row r="46" spans="1:14" s="4" customFormat="1" x14ac:dyDescent="0.25">
      <c r="A46" s="4" t="s">
        <v>10</v>
      </c>
      <c r="B46" s="31"/>
      <c r="C46" s="31"/>
      <c r="D46" s="9">
        <v>0.10346787947697554</v>
      </c>
      <c r="E46" s="9">
        <v>0.10172228202368136</v>
      </c>
      <c r="F46" s="9">
        <v>0.13629716291313251</v>
      </c>
      <c r="G46" s="9"/>
      <c r="H46" s="9">
        <v>0.14325798699064243</v>
      </c>
      <c r="I46" s="9"/>
      <c r="J46" s="9">
        <v>0.14643924345313625</v>
      </c>
      <c r="K46" s="28">
        <f>K45/K44</f>
        <v>0.15706806282722513</v>
      </c>
      <c r="L46" s="28">
        <f>L45/L44</f>
        <v>0.1436396835057821</v>
      </c>
      <c r="M46" s="28">
        <f>M45/M44</f>
        <v>0.14023416711016498</v>
      </c>
      <c r="N46" s="28">
        <f>N45/N44</f>
        <v>0.13124073158675234</v>
      </c>
    </row>
    <row r="47" spans="1:14" s="4" customFormat="1" x14ac:dyDescent="0.25">
      <c r="A47" s="4" t="s">
        <v>25</v>
      </c>
      <c r="B47" s="31"/>
      <c r="C47" s="31"/>
      <c r="D47" s="11">
        <v>4.3</v>
      </c>
      <c r="E47" s="11">
        <v>5.0999999999999996</v>
      </c>
      <c r="F47" s="11">
        <v>22.5</v>
      </c>
      <c r="G47" s="11"/>
      <c r="H47" s="11">
        <v>21.4</v>
      </c>
      <c r="I47" s="11"/>
      <c r="J47" s="11">
        <v>21.4</v>
      </c>
      <c r="K47" s="11">
        <v>22.6</v>
      </c>
      <c r="L47" s="11">
        <v>19.899999999999999</v>
      </c>
      <c r="M47" s="11">
        <v>26.5</v>
      </c>
      <c r="N47" s="11">
        <v>26.5</v>
      </c>
    </row>
    <row r="48" spans="1:14" s="4" customFormat="1" x14ac:dyDescent="0.25">
      <c r="A48" s="4" t="s">
        <v>11</v>
      </c>
      <c r="B48" s="31"/>
      <c r="C48" s="31"/>
      <c r="D48" s="9">
        <v>2.4445707788516201E-2</v>
      </c>
      <c r="E48" s="9">
        <v>2.7448869752421955E-2</v>
      </c>
      <c r="F48" s="9">
        <v>6.5808715998830078E-2</v>
      </c>
      <c r="G48" s="9"/>
      <c r="H48" s="9">
        <v>6.8278862396430912E-2</v>
      </c>
      <c r="I48" s="9"/>
      <c r="J48" s="9">
        <v>6.8274505662246521E-2</v>
      </c>
      <c r="K48" s="9">
        <v>7.3999999999999996E-2</v>
      </c>
      <c r="L48" s="9">
        <v>6.0999999999999999E-2</v>
      </c>
      <c r="M48" s="9">
        <v>7.0999999999999994E-2</v>
      </c>
      <c r="N48" s="9">
        <v>6.5000000000000002E-2</v>
      </c>
    </row>
    <row r="50" spans="1:13" x14ac:dyDescent="0.25">
      <c r="K50" s="6"/>
      <c r="L50" s="6"/>
      <c r="M50" s="6"/>
    </row>
    <row r="52" spans="1:13" x14ac:dyDescent="0.25">
      <c r="A52" s="5" t="s">
        <v>17</v>
      </c>
    </row>
    <row r="53" spans="1:13" x14ac:dyDescent="0.25">
      <c r="A53" t="s">
        <v>18</v>
      </c>
    </row>
    <row r="54" spans="1:13" x14ac:dyDescent="0.25">
      <c r="A54" t="s">
        <v>19</v>
      </c>
    </row>
    <row r="55" spans="1:13" x14ac:dyDescent="0.25">
      <c r="A55" t="s">
        <v>20</v>
      </c>
    </row>
    <row r="56" spans="1:13" x14ac:dyDescent="0.25">
      <c r="A56" t="s">
        <v>58</v>
      </c>
      <c r="M56" s="7"/>
    </row>
    <row r="57" spans="1:13" x14ac:dyDescent="0.25">
      <c r="A57" t="s">
        <v>21</v>
      </c>
    </row>
    <row r="58" spans="1:13" x14ac:dyDescent="0.25">
      <c r="A58" t="s">
        <v>42</v>
      </c>
    </row>
    <row r="59" spans="1:13" x14ac:dyDescent="0.25">
      <c r="A59" t="s">
        <v>44</v>
      </c>
    </row>
    <row r="60" spans="1:13" x14ac:dyDescent="0.25">
      <c r="A60" t="s">
        <v>53</v>
      </c>
    </row>
  </sheetData>
  <mergeCells count="2">
    <mergeCell ref="B38:C42"/>
    <mergeCell ref="B44:C48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Richie Farrell</dc:creator>
  <cp:lastModifiedBy>Pericles Vounisios</cp:lastModifiedBy>
  <cp:lastPrinted>2021-01-07T00:26:36Z</cp:lastPrinted>
  <dcterms:created xsi:type="dcterms:W3CDTF">2021-01-04T01:00:43Z</dcterms:created>
  <dcterms:modified xsi:type="dcterms:W3CDTF">2024-10-13T23:36:22Z</dcterms:modified>
</cp:coreProperties>
</file>